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345" windowWidth="15600" windowHeight="5790" tabRatio="872" firstSheet="8" activeTab="14"/>
  </bookViews>
  <sheets>
    <sheet name="Debtors" sheetId="1" r:id="rId1"/>
    <sheet name="Investment Schedule" sheetId="2" r:id="rId2"/>
    <sheet name="Main Bank Account" sheetId="3" r:id="rId3"/>
    <sheet name="Licensing" sheetId="4" r:id="rId4"/>
    <sheet name="Creditors Age Analysis" sheetId="5" r:id="rId5"/>
    <sheet name="Cash Flow Statement" sheetId="6" r:id="rId6"/>
    <sheet name="Rsc Bank" sheetId="7" state="hidden" r:id="rId7"/>
    <sheet name="Grants Allocation and Expenditu" sheetId="8" r:id="rId8"/>
    <sheet name="Operating Revenue &amp; Expenditure" sheetId="9" r:id="rId9"/>
    <sheet name="Capital Expenditure" sheetId="10" r:id="rId10"/>
    <sheet name="Capital Investment - Project" sheetId="11" r:id="rId11"/>
    <sheet name="Ad-hoc Compliance" sheetId="12" r:id="rId12"/>
    <sheet name="Monthly Compliance" sheetId="13" r:id="rId13"/>
    <sheet name="Quarterly Compliance" sheetId="14" r:id="rId14"/>
    <sheet name="Annual Compliance" sheetId="15" r:id="rId15"/>
  </sheets>
  <definedNames>
    <definedName name="_xlnm.Print_Area" localSheetId="11">'Ad-hoc Compliance'!$A$1:$G$16</definedName>
    <definedName name="_xlnm.Print_Area" localSheetId="9">'Capital Expenditure'!$A$1:$U$24</definedName>
    <definedName name="_xlnm.Print_Area" localSheetId="5">'Cash Flow Statement'!$A$1:$T$22</definedName>
    <definedName name="_xlnm.Print_Titles" localSheetId="14">'Annual Compliance'!$4:$4</definedName>
  </definedNames>
  <calcPr fullCalcOnLoad="1"/>
</workbook>
</file>

<file path=xl/comments12.xml><?xml version="1.0" encoding="utf-8"?>
<comments xmlns="http://schemas.openxmlformats.org/spreadsheetml/2006/main">
  <authors>
    <author>User</author>
  </authors>
  <commentList>
    <comment ref="G12" authorId="0">
      <text>
        <r>
          <rPr>
            <b/>
            <sz val="8"/>
            <rFont val="Tahoma"/>
            <family val="2"/>
          </rPr>
          <t>User:</t>
        </r>
        <r>
          <rPr>
            <sz val="8"/>
            <rFont val="Tahoma"/>
            <family val="2"/>
          </rPr>
          <t xml:space="preserve">
</t>
        </r>
        <r>
          <rPr>
            <b/>
            <sz val="8"/>
            <rFont val="Tahoma"/>
            <family val="2"/>
          </rPr>
          <t>We wiil only disclose such if we have received the gifts</t>
        </r>
      </text>
    </comment>
  </commentList>
</comments>
</file>

<file path=xl/comments3.xml><?xml version="1.0" encoding="utf-8"?>
<comments xmlns="http://schemas.openxmlformats.org/spreadsheetml/2006/main">
  <authors>
    <author>Kajal Kowlessar</author>
  </authors>
  <commentList>
    <comment ref="A3" authorId="0">
      <text>
        <r>
          <rPr>
            <b/>
            <sz val="9"/>
            <rFont val="Tahoma"/>
            <family val="2"/>
          </rPr>
          <t>Kajal Kowlessar:</t>
        </r>
        <r>
          <rPr>
            <sz val="9"/>
            <rFont val="Tahoma"/>
            <family val="2"/>
          </rPr>
          <t xml:space="preserve">
type date in as: 
YYYY/MM/DD and it'll convert it automatically</t>
        </r>
      </text>
    </comment>
  </commentList>
</comments>
</file>

<file path=xl/comments4.xml><?xml version="1.0" encoding="utf-8"?>
<comments xmlns="http://schemas.openxmlformats.org/spreadsheetml/2006/main">
  <authors>
    <author>Kajal Kowlessar</author>
  </authors>
  <commentList>
    <comment ref="A3" authorId="0">
      <text>
        <r>
          <rPr>
            <b/>
            <sz val="9"/>
            <rFont val="Tahoma"/>
            <family val="2"/>
          </rPr>
          <t>Kajal Kowlessar:</t>
        </r>
        <r>
          <rPr>
            <sz val="9"/>
            <rFont val="Tahoma"/>
            <family val="2"/>
          </rPr>
          <t xml:space="preserve">
type in date as: 
YYYY/MM/DD and it will automatically convert it</t>
        </r>
      </text>
    </comment>
  </commentList>
</comments>
</file>

<file path=xl/comments7.xml><?xml version="1.0" encoding="utf-8"?>
<comments xmlns="http://schemas.openxmlformats.org/spreadsheetml/2006/main">
  <authors>
    <author>Kajal Kowlessar</author>
  </authors>
  <commentList>
    <comment ref="A3" authorId="0">
      <text>
        <r>
          <rPr>
            <b/>
            <sz val="9"/>
            <rFont val="Tahoma"/>
            <family val="2"/>
          </rPr>
          <t>Kajal Kowlessar:</t>
        </r>
        <r>
          <rPr>
            <sz val="9"/>
            <rFont val="Tahoma"/>
            <family val="2"/>
          </rPr>
          <t xml:space="preserve">
type date in as
YYYY/MM/DD</t>
        </r>
      </text>
    </comment>
  </commentList>
</comments>
</file>

<file path=xl/sharedStrings.xml><?xml version="1.0" encoding="utf-8"?>
<sst xmlns="http://schemas.openxmlformats.org/spreadsheetml/2006/main" count="981" uniqueCount="504">
  <si>
    <t>0 - 30 Days</t>
  </si>
  <si>
    <t>31 - 60 Days</t>
  </si>
  <si>
    <t>61 - 90 Days</t>
  </si>
  <si>
    <t>Over 90 Days</t>
  </si>
  <si>
    <t>Total</t>
  </si>
  <si>
    <t>DC42 Sedibeng</t>
  </si>
  <si>
    <t>Amount</t>
  </si>
  <si>
    <t>%</t>
  </si>
  <si>
    <t>Debtors by Income source</t>
  </si>
  <si>
    <t>RSC Levies</t>
  </si>
  <si>
    <t>Other</t>
  </si>
  <si>
    <t>Debtors by Customer Group</t>
  </si>
  <si>
    <t>Government</t>
  </si>
  <si>
    <t>Business</t>
  </si>
  <si>
    <t>Households</t>
  </si>
  <si>
    <t>Original</t>
  </si>
  <si>
    <t>Budget</t>
  </si>
  <si>
    <t>Adjusted</t>
  </si>
  <si>
    <t>Actuals</t>
  </si>
  <si>
    <t>YTD</t>
  </si>
  <si>
    <t xml:space="preserve"> Month 4</t>
  </si>
  <si>
    <t>Oct</t>
  </si>
  <si>
    <t>Nov</t>
  </si>
  <si>
    <t xml:space="preserve"> Month 6</t>
  </si>
  <si>
    <t>Dec</t>
  </si>
  <si>
    <t xml:space="preserve"> Q2</t>
  </si>
  <si>
    <t>Opening Cash Balance</t>
  </si>
  <si>
    <t>Add : Receipts</t>
  </si>
  <si>
    <t>Less : Payments</t>
  </si>
  <si>
    <t>Closing Balance</t>
  </si>
  <si>
    <t>MAIN BANK ACCOUNT : 04-808-633-80</t>
  </si>
  <si>
    <t>GL VOTE NUMBER  - 9002022344001</t>
  </si>
  <si>
    <t>CASH BOOK BALANCE AS AT</t>
  </si>
  <si>
    <t>PLUS : INCOME RECEIVED</t>
  </si>
  <si>
    <t>RSC LEVIES TRANSFERS &amp; COLLECTIONS</t>
  </si>
  <si>
    <t>SUNDRY INCOME</t>
  </si>
  <si>
    <t>AMBULANCE FEES</t>
  </si>
  <si>
    <t>INVESTMENTS WITHDRAWN</t>
  </si>
  <si>
    <t>DIRECT BANKINGS FROM PROVINCIAL &amp; NATIONAL</t>
  </si>
  <si>
    <t>OTHER DIRECT BANKINGS</t>
  </si>
  <si>
    <t>LICENCE TRANSFER</t>
  </si>
  <si>
    <t>INTEREST</t>
  </si>
  <si>
    <t>LESS:  RD CHEQUES / (re deposit)</t>
  </si>
  <si>
    <t>MINUS : EXPENDITURE</t>
  </si>
  <si>
    <t>ORDER PAYMENTS</t>
  </si>
  <si>
    <t>SUNDRY PAYMENTS</t>
  </si>
  <si>
    <t>SALARIES</t>
  </si>
  <si>
    <t>ACTUAL PAYMENT – BILLING</t>
  </si>
  <si>
    <t>DIRECT BANK EXPENDITURE</t>
  </si>
  <si>
    <t>CASHBOOK BALANCE AS AT</t>
  </si>
  <si>
    <t>PLUS: CHEQUES CANCELLED IN FOLLOWING MONTH</t>
  </si>
  <si>
    <t>LESS: CHEQUES CANCELLED FOR PREVIOUS MONTH</t>
  </si>
  <si>
    <t>REVISED BALANCE AFTER CANCELATIONS</t>
  </si>
  <si>
    <t>BANK BALANCE AS AT</t>
  </si>
  <si>
    <t>LICENSING BANK ACCOUNT: 4057-956-448</t>
  </si>
  <si>
    <t>GL VOTE NUMBER – 9002022344003</t>
  </si>
  <si>
    <t>LICENCE INCOME</t>
  </si>
  <si>
    <t>LESS:  RD CHEQUES</t>
  </si>
  <si>
    <t>. </t>
  </si>
  <si>
    <t>TRANSFER TO MAIN ACCOUNT</t>
  </si>
  <si>
    <t>BANK CHARGES</t>
  </si>
  <si>
    <t>Month 5</t>
  </si>
  <si>
    <t xml:space="preserve">Oct - Nov </t>
  </si>
  <si>
    <t>OPERATING REVENUE</t>
  </si>
  <si>
    <t>Total Operating Revenue Generated</t>
  </si>
  <si>
    <t>OPERATING EXPENDITURE</t>
  </si>
  <si>
    <t>Total Direct Operating Expenditure</t>
  </si>
  <si>
    <t xml:space="preserve"> Total</t>
  </si>
  <si>
    <t>Q2</t>
  </si>
  <si>
    <t>CAPITAL EXPENDITURE</t>
  </si>
  <si>
    <t>Total Capital Expenditure</t>
  </si>
  <si>
    <t>SOURCE OF FINANCE</t>
  </si>
  <si>
    <t>External Loans</t>
  </si>
  <si>
    <t>Internal contributions</t>
  </si>
  <si>
    <t>Grants and Subsidies</t>
  </si>
  <si>
    <t>Total Financing</t>
  </si>
  <si>
    <t xml:space="preserve">YTD </t>
  </si>
  <si>
    <t>Grants Allocation Receipts</t>
  </si>
  <si>
    <t>3 Other grants</t>
  </si>
  <si>
    <t>Expenditure against grant allocation</t>
  </si>
  <si>
    <t>PAYE deductions</t>
  </si>
  <si>
    <t>VAT (output less input)</t>
  </si>
  <si>
    <t>Pensions / Retirement</t>
  </si>
  <si>
    <t>Loan repayments</t>
  </si>
  <si>
    <t>Trade Creditors</t>
  </si>
  <si>
    <t>Auditor General</t>
  </si>
  <si>
    <t>Top Creditor1</t>
  </si>
  <si>
    <t>Top Creditor2</t>
  </si>
  <si>
    <t>Top Creditor3</t>
  </si>
  <si>
    <t>Top Creditor4</t>
  </si>
  <si>
    <t>Top Creditor5</t>
  </si>
  <si>
    <t>Top Creditor6</t>
  </si>
  <si>
    <t>Top Creditor7</t>
  </si>
  <si>
    <t>Top Creditor8</t>
  </si>
  <si>
    <t>Top Creditor9</t>
  </si>
  <si>
    <t>Top Creditor10</t>
  </si>
  <si>
    <t>CLUSTER</t>
  </si>
  <si>
    <t>DESCRIPTION OF CAPITAL PROJECT</t>
  </si>
  <si>
    <t>Comments</t>
  </si>
  <si>
    <t>TRANSPORT INFRASTRUCTURE &amp; ENVIRONMENT</t>
  </si>
  <si>
    <t>CORPORATE SERVICES</t>
  </si>
  <si>
    <t>ANNEXURE "F"</t>
  </si>
  <si>
    <t>ANNEXURE "A"</t>
  </si>
  <si>
    <t xml:space="preserve">CASHFLOW STATEMENT                       </t>
  </si>
  <si>
    <t xml:space="preserve"> ANNEXURE "I" </t>
  </si>
  <si>
    <t xml:space="preserve"> SOURCE OF FUNDING </t>
  </si>
  <si>
    <t xml:space="preserve"> OWN REVENUE </t>
  </si>
  <si>
    <t xml:space="preserve"> GRANT - PROVINCE /NATIONAL </t>
  </si>
  <si>
    <t>STRATEGIC PLANNING &amp; DEVELOPMENT</t>
  </si>
  <si>
    <t>Total Transport, Infrastructure &amp; Environment</t>
  </si>
  <si>
    <t>TOTAL</t>
  </si>
  <si>
    <t>Q1</t>
  </si>
  <si>
    <t>ANNEXURE "H"</t>
  </si>
  <si>
    <t>PROJECT PLAN – CONFIRMATION OF COMPLIANCE</t>
  </si>
  <si>
    <t>No</t>
  </si>
  <si>
    <t>Requirement</t>
  </si>
  <si>
    <t>Compliance with</t>
  </si>
  <si>
    <t>Period</t>
  </si>
  <si>
    <t xml:space="preserve">Responsible Person </t>
  </si>
  <si>
    <t>Target Date</t>
  </si>
  <si>
    <t>TICK</t>
  </si>
  <si>
    <t>Irregular expenditure constituting theft, fraud/criminal offence reported to police.</t>
  </si>
  <si>
    <t>MFMA 32(6)</t>
  </si>
  <si>
    <t>CFO/MM</t>
  </si>
  <si>
    <t>Adhoc</t>
  </si>
  <si>
    <t>Impending shortfalls in budget revenue and over spending of budget reported to Council.</t>
  </si>
  <si>
    <t>MFMA 70(1)</t>
  </si>
  <si>
    <t>Kajal Kowlessar</t>
  </si>
  <si>
    <t>Report on any failure to adopt/implement budget related policies to Mayor, National and Provincial Treasury.</t>
  </si>
  <si>
    <t>MFMA 73</t>
  </si>
  <si>
    <t>Placing of documents on website within five days of tabling in Council.</t>
  </si>
  <si>
    <t>MFMA 75</t>
  </si>
  <si>
    <t>Thabang Tsie</t>
  </si>
  <si>
    <t>Reasons received from delegated officials when at least three quotations not received.</t>
  </si>
  <si>
    <t>Notice 868 of 2005</t>
  </si>
  <si>
    <t>Reg 16 (c)</t>
  </si>
  <si>
    <t>Any contributions in respect of inducements, rewards, gifts and favours to officers notified to National Treasury.</t>
  </si>
  <si>
    <t>Reg 47(2)</t>
  </si>
  <si>
    <t>Notification of intention to investigate public – private partnerships given to National Treasury prior to start of study.</t>
  </si>
  <si>
    <t>Notice 309 of 2005</t>
  </si>
  <si>
    <t>CFO</t>
  </si>
  <si>
    <t>Reg 2(1)(a)</t>
  </si>
  <si>
    <t>Report received from all entities of any irregular, fruitless or wasteful expenditure – submitted to Mayor, Auditor General.</t>
  </si>
  <si>
    <t>MFMA 102(1)</t>
  </si>
  <si>
    <t>Monthly</t>
  </si>
  <si>
    <t>JULY</t>
  </si>
  <si>
    <t>AUG</t>
  </si>
  <si>
    <t>SEPT</t>
  </si>
  <si>
    <t>OCT</t>
  </si>
  <si>
    <t>NOV</t>
  </si>
  <si>
    <t>DEC</t>
  </si>
  <si>
    <t>JAN</t>
  </si>
  <si>
    <t>FEB</t>
  </si>
  <si>
    <t>MAR</t>
  </si>
  <si>
    <t xml:space="preserve">APR </t>
  </si>
  <si>
    <t>MAY</t>
  </si>
  <si>
    <t>JUNE</t>
  </si>
  <si>
    <t>Report on state of adherence to budget to date to Mayor and Provincial Treasury.</t>
  </si>
  <si>
    <t>MFMA 71(1)</t>
  </si>
  <si>
    <t>Tshwanelo Mokoari/
Masechaba Lebona</t>
  </si>
  <si>
    <t>10 working days after month-end</t>
  </si>
  <si>
    <t>a</t>
  </si>
  <si>
    <t>MFMA 71</t>
  </si>
  <si>
    <t>b</t>
  </si>
  <si>
    <t>DC42_FMG (Financial Management Grant)</t>
  </si>
  <si>
    <t>Unauthorized, irregular and wasteful expenditure reported to Mayor, MEC and Auditor General.</t>
  </si>
  <si>
    <t>MFMA 32(4)</t>
  </si>
  <si>
    <t>10 working days after month-end, we have not detected any such expenditure.</t>
  </si>
  <si>
    <t>Quarterly</t>
  </si>
  <si>
    <t>Consolidated report submitted of all withdrawals for quarter, to Provincial Treasury and Auditor General.</t>
  </si>
  <si>
    <t>MFMA 11(4)</t>
  </si>
  <si>
    <t>Changes in banking details notified to National and Provincial Treasury and Auditor General.</t>
  </si>
  <si>
    <t>MFMA 8(5) 9(a) 86(1)(a)</t>
  </si>
  <si>
    <t>Andre Vorster &amp; Tshwanelo Mokoari</t>
  </si>
  <si>
    <t>Overdrawn position of any bank accounts reported to National Treasury.</t>
  </si>
  <si>
    <t>MFMA 70(2)</t>
  </si>
  <si>
    <t>Quarterly report to Council on implementation of Supply Chain Policy.</t>
  </si>
  <si>
    <t>Reg 6(3)</t>
  </si>
  <si>
    <t>Reasons for any deviations from any recommended tender submitted to National and Provincial Treasury and Auditor General.</t>
  </si>
  <si>
    <t>MFMA 114(1)</t>
  </si>
  <si>
    <t>Reg 29(7)</t>
  </si>
  <si>
    <t>DC42_BM (External Debt Created, Repaid or Redeemed)</t>
  </si>
  <si>
    <t>MFMA</t>
  </si>
  <si>
    <t>DC42_ME (Municipal Entity Quarterly Return)</t>
  </si>
  <si>
    <t>DC42_MFM1 (Quartely MFMA Implementation and Monitoring Checklist-Implementation Priorities)</t>
  </si>
  <si>
    <t>Quarterly Financial Early Warning Report</t>
  </si>
  <si>
    <t>Conduct a monthly performance review with staff.</t>
  </si>
  <si>
    <t>Policy and Procedures</t>
  </si>
  <si>
    <t>Charles Steyn</t>
  </si>
  <si>
    <t>Annual</t>
  </si>
  <si>
    <t xml:space="preserve">TICK </t>
  </si>
  <si>
    <t>Budget has been tabled and is ready for making public - DRAFT BUDGET</t>
  </si>
  <si>
    <t>MFMA 22</t>
  </si>
  <si>
    <t>Annually</t>
  </si>
  <si>
    <t>90 days before financial year end</t>
  </si>
  <si>
    <t xml:space="preserve">                                                                                 - FINAL BUDGET</t>
  </si>
  <si>
    <t>30 days before financial year end</t>
  </si>
  <si>
    <t>Annual budget in both electronic and printed format submitted after tabling in Council to Public, National and Provincial Treasury.</t>
  </si>
  <si>
    <t>MFMA 22(a) and (b)</t>
  </si>
  <si>
    <t>Approved budget submitted to National and Provincial Treasury.</t>
  </si>
  <si>
    <t>MFMA 24(3)</t>
  </si>
  <si>
    <t>Draft service delivery and budget implementation plan (SDBIP) submitted to Mayor – within 14 days of approved budget.</t>
  </si>
  <si>
    <t>MFMA 69(3)</t>
  </si>
  <si>
    <t>MFMA 69(3)(b) 53(3)(b)</t>
  </si>
  <si>
    <t>Adjustments budget submitted to National and Provincial Treasury.</t>
  </si>
  <si>
    <t>MFMA 28(7)</t>
  </si>
  <si>
    <t>Certificate and prior approved if capital programme exceeded submitted to Provincial Treasury and Auditor General.</t>
  </si>
  <si>
    <t>MFMA 31</t>
  </si>
  <si>
    <t>Submission of annual financial statements within two months of year end to Auditor General for both municipality and all entities.</t>
  </si>
  <si>
    <t>MFMA 126(1)(a)</t>
  </si>
  <si>
    <t>31-Aug
30-Sep</t>
  </si>
  <si>
    <t>MFMA 126(2)</t>
  </si>
  <si>
    <t>Consolidated annual statement submitted to Auditor General within three months after year end.</t>
  </si>
  <si>
    <t>MFMA 126(1)(b)</t>
  </si>
  <si>
    <t>Audited accounts received from Auditor General within three months after submission.</t>
  </si>
  <si>
    <t>MFMA 126(3)</t>
  </si>
  <si>
    <t>Received annual reports of all entities within six months of year end.</t>
  </si>
  <si>
    <t>MFMA 127(1)</t>
  </si>
  <si>
    <t>Annual report of municipality and all entities tabled within seven months of year end and sent to Auditor General, Provincial Treasury and Provincial Local Government.</t>
  </si>
  <si>
    <t>MFMA 127(2)</t>
  </si>
  <si>
    <t>MFMA 127(5)</t>
  </si>
  <si>
    <t>Oversight report (councils comments on annual report made public within seven days of adoption).</t>
  </si>
  <si>
    <t>MFMA 129(3)</t>
  </si>
  <si>
    <t>Submit to Auditor General, Provincial Treasury and Provincial Local Government copies of Minutes of Council relating to discussion on annual accounts.</t>
  </si>
  <si>
    <t>MFMA 129(2)</t>
  </si>
  <si>
    <t>Banking details notified before start of financial year to Provincial Treasury and Auditor General</t>
  </si>
  <si>
    <t>MFMA 9(b)</t>
  </si>
  <si>
    <t xml:space="preserve"> July</t>
  </si>
  <si>
    <t>MFMA 86(1)(b)</t>
  </si>
  <si>
    <t>MFMA 82(2)</t>
  </si>
  <si>
    <t>Deviations from procurement process notified to Council and noted in annual financial statements</t>
  </si>
  <si>
    <t>MFMA 114(1) Notice 868 of 2005 Reg 36(2)</t>
  </si>
  <si>
    <t>Information statement regarding long term debt submitted to Council and National Treasury 21 days before meeting.</t>
  </si>
  <si>
    <t>MFMA 46(3)</t>
  </si>
  <si>
    <t>Report submitted to Council on salaries, wages, allowances and benefits.</t>
  </si>
  <si>
    <t>MFMA 66</t>
  </si>
  <si>
    <t>DC42_BEC (Budget Evaluation Checklist Report)</t>
  </si>
  <si>
    <t>Report received on state of all entities budget performance</t>
  </si>
  <si>
    <t>MFMA 87(1)</t>
  </si>
  <si>
    <t>end-December</t>
  </si>
  <si>
    <t>PLUS:  OUTSTANDING CHEQUES</t>
  </si>
  <si>
    <t>MINUS:  OUTSTANDING DEPOSITS</t>
  </si>
  <si>
    <t>PLUS :  DEPOSITS NOT YET LINKED</t>
  </si>
  <si>
    <t xml:space="preserve"> Original </t>
  </si>
  <si>
    <t xml:space="preserve"> Adjusted </t>
  </si>
  <si>
    <t xml:space="preserve"> Actuals </t>
  </si>
  <si>
    <t xml:space="preserve">  Month 4 </t>
  </si>
  <si>
    <t xml:space="preserve">  Month 5 </t>
  </si>
  <si>
    <t xml:space="preserve">  Month 6 </t>
  </si>
  <si>
    <t xml:space="preserve">  Q2 </t>
  </si>
  <si>
    <t xml:space="preserve"> Budget </t>
  </si>
  <si>
    <t xml:space="preserve"> YTD </t>
  </si>
  <si>
    <t xml:space="preserve"> Oct </t>
  </si>
  <si>
    <t xml:space="preserve"> Nov </t>
  </si>
  <si>
    <t xml:space="preserve"> Dec </t>
  </si>
  <si>
    <t xml:space="preserve"> Oct-Dec </t>
  </si>
  <si>
    <t>Grants and subsidies</t>
  </si>
  <si>
    <t>Statutory Receipts (incl VAT)</t>
  </si>
  <si>
    <t>External loans received</t>
  </si>
  <si>
    <t>Investments redeemed</t>
  </si>
  <si>
    <t>Other Receipts</t>
  </si>
  <si>
    <t>Salaries, wages and allowances</t>
  </si>
  <si>
    <t xml:space="preserve"> Cash and creditor payments</t>
  </si>
  <si>
    <t>Capital payments</t>
  </si>
  <si>
    <t xml:space="preserve"> Investments made</t>
  </si>
  <si>
    <t>External loans repaid</t>
  </si>
  <si>
    <t>Statutory payments (incl VAT)</t>
  </si>
  <si>
    <t xml:space="preserve"> Other payments</t>
  </si>
  <si>
    <t>Jul</t>
  </si>
  <si>
    <t>Aug</t>
  </si>
  <si>
    <t>Sep</t>
  </si>
  <si>
    <t xml:space="preserve">  Month 1
</t>
  </si>
  <si>
    <t xml:space="preserve">  Month 2
</t>
  </si>
  <si>
    <t xml:space="preserve">  Month 3
</t>
  </si>
  <si>
    <t xml:space="preserve">Jan </t>
  </si>
  <si>
    <t>Feb</t>
  </si>
  <si>
    <t>Mar</t>
  </si>
  <si>
    <t xml:space="preserve">  Q3 </t>
  </si>
  <si>
    <t xml:space="preserve"> Jan-Mar </t>
  </si>
  <si>
    <t xml:space="preserve">  Month 7 </t>
  </si>
  <si>
    <t xml:space="preserve">  Month 9</t>
  </si>
  <si>
    <t>Month 7</t>
  </si>
  <si>
    <t>Month 8</t>
  </si>
  <si>
    <t xml:space="preserve"> Month 9</t>
  </si>
  <si>
    <t xml:space="preserve"> Q3</t>
  </si>
  <si>
    <t>Jan</t>
  </si>
  <si>
    <t xml:space="preserve">Jan - Mar </t>
  </si>
  <si>
    <t>Q3</t>
  </si>
  <si>
    <t xml:space="preserve"> Month 7</t>
  </si>
  <si>
    <t xml:space="preserve"> Month 8</t>
  </si>
  <si>
    <t>Month 9</t>
  </si>
  <si>
    <t>As required</t>
  </si>
  <si>
    <t>PLUS:  UNCASHED ELE'S</t>
  </si>
  <si>
    <t>ANNEXURE "D3"</t>
  </si>
  <si>
    <t>RSC BANK ACCOUNT: 4060-083-735</t>
  </si>
  <si>
    <t>GL VOTE NUMBER – 9002022344009</t>
  </si>
  <si>
    <t>RSC INCOME</t>
  </si>
  <si>
    <t>OTHER INCOME TO MAIUN ACCOUNT</t>
  </si>
  <si>
    <t>OTHER</t>
  </si>
  <si>
    <t>0 </t>
  </si>
  <si>
    <t>April</t>
  </si>
  <si>
    <t>May</t>
  </si>
  <si>
    <t>June</t>
  </si>
  <si>
    <t xml:space="preserve"> Q4</t>
  </si>
  <si>
    <t>April - June</t>
  </si>
  <si>
    <t>Month 10</t>
  </si>
  <si>
    <t>Month 11</t>
  </si>
  <si>
    <t xml:space="preserve"> Month 12</t>
  </si>
  <si>
    <t xml:space="preserve"> Month 10</t>
  </si>
  <si>
    <t>Month 12</t>
  </si>
  <si>
    <t>Q4</t>
  </si>
  <si>
    <t>Month11</t>
  </si>
  <si>
    <t xml:space="preserve">  Month 10 </t>
  </si>
  <si>
    <t xml:space="preserve">  Month 11</t>
  </si>
  <si>
    <t xml:space="preserve">  Month 12</t>
  </si>
  <si>
    <t xml:space="preserve">  Q4</t>
  </si>
  <si>
    <t>April -June</t>
  </si>
  <si>
    <t>BANK ERRORS</t>
  </si>
  <si>
    <t>Jul - Sep</t>
  </si>
  <si>
    <t xml:space="preserve">  Q1 </t>
  </si>
  <si>
    <t>Tshwanelo Mokoari</t>
  </si>
  <si>
    <t>Motsumi Mathe</t>
  </si>
  <si>
    <r>
      <t>30 days after month-end (3</t>
    </r>
    <r>
      <rPr>
        <vertAlign val="superscript"/>
        <sz val="10"/>
        <rFont val="Arial"/>
        <family val="2"/>
      </rPr>
      <t>rd</t>
    </r>
    <r>
      <rPr>
        <sz val="10"/>
        <rFont val="Arial"/>
        <family val="2"/>
      </rPr>
      <t xml:space="preserve"> Month)</t>
    </r>
  </si>
  <si>
    <r>
      <t>10 days after month-end (3</t>
    </r>
    <r>
      <rPr>
        <vertAlign val="superscript"/>
        <sz val="10"/>
        <rFont val="Arial"/>
        <family val="2"/>
      </rPr>
      <t>rd</t>
    </r>
    <r>
      <rPr>
        <sz val="10"/>
        <rFont val="Arial"/>
        <family val="2"/>
      </rPr>
      <t xml:space="preserve"> Month)</t>
    </r>
  </si>
  <si>
    <t>Debtor Age Analysis (Rand)</t>
  </si>
  <si>
    <t>VAT (SARS)</t>
  </si>
  <si>
    <t>IT Charges:</t>
  </si>
  <si>
    <t>Midvaal LM</t>
  </si>
  <si>
    <t>Emfuleni LM</t>
  </si>
  <si>
    <t>Ambulance debtors</t>
  </si>
  <si>
    <t>BANK RECONCILIATION AS AT</t>
  </si>
  <si>
    <t xml:space="preserve">CASH BOOK BALANCE AS AT </t>
  </si>
  <si>
    <t xml:space="preserve">CASHBOOK BALANCE AS AT </t>
  </si>
  <si>
    <t xml:space="preserve">BANK BALANCE AS AT </t>
  </si>
  <si>
    <t>Operating Revenue and Expenditure (Rand)</t>
  </si>
  <si>
    <t>Month 1</t>
  </si>
  <si>
    <t>Month 2</t>
  </si>
  <si>
    <t>Month 3</t>
  </si>
  <si>
    <t>Employee &amp; Councillors related costs</t>
  </si>
  <si>
    <t>General expenditure</t>
  </si>
  <si>
    <t>Repairs &amp; maintenance</t>
  </si>
  <si>
    <t>Depreciation</t>
  </si>
  <si>
    <t>Contributions to provisions</t>
  </si>
  <si>
    <t>User/ levied charges</t>
  </si>
  <si>
    <t>Tariff charges</t>
  </si>
  <si>
    <t>Grants &amp; subsidies</t>
  </si>
  <si>
    <t>Interest</t>
  </si>
  <si>
    <t>Rental - facilities &amp; equipment</t>
  </si>
  <si>
    <t>Licenses &amp; permits</t>
  </si>
  <si>
    <t>Other income</t>
  </si>
  <si>
    <t>Furniture &amp; equipment</t>
  </si>
  <si>
    <t>Computers &amp; printers</t>
  </si>
  <si>
    <t>Vehicles</t>
  </si>
  <si>
    <t>Capital projects</t>
  </si>
  <si>
    <t>Networks</t>
  </si>
  <si>
    <t>Capital Expenditure and Revenue  (Rand)</t>
  </si>
  <si>
    <t>Apr</t>
  </si>
  <si>
    <t>Jun</t>
  </si>
  <si>
    <t>Creditor Age Analysis (Rand)</t>
  </si>
  <si>
    <t>Refundable deposits</t>
  </si>
  <si>
    <t>Licence authority</t>
  </si>
  <si>
    <t>Sundry creditors</t>
  </si>
  <si>
    <t>Payments in advance</t>
  </si>
  <si>
    <t>SEDIBENG DISTRICT MUNICIPALITY</t>
  </si>
  <si>
    <t>Adjustment</t>
  </si>
  <si>
    <t>Current Month</t>
  </si>
  <si>
    <t>YTD Movement</t>
  </si>
  <si>
    <t>%YTD</t>
  </si>
  <si>
    <t xml:space="preserve">Balance </t>
  </si>
  <si>
    <t>Budget Outer Years</t>
  </si>
  <si>
    <t>ü</t>
  </si>
  <si>
    <t>n/a</t>
  </si>
  <si>
    <t>Fuel</t>
  </si>
  <si>
    <t>Total Creditors</t>
  </si>
  <si>
    <t>Grant Allocations &amp; Expenditure</t>
  </si>
  <si>
    <t>SDBIP</t>
  </si>
  <si>
    <t>Yearly Reporting</t>
  </si>
  <si>
    <t>Table IDP &amp; Budget timetable</t>
  </si>
  <si>
    <t>MFMA 21(1)(b)</t>
  </si>
  <si>
    <t>Annual Financial Statements</t>
  </si>
  <si>
    <t>Annual Report</t>
  </si>
  <si>
    <t>Oversight Report</t>
  </si>
  <si>
    <t>Performance agreements of Municipal Manager and Executives submitted to Mayor, Public, Council, MEC within 14 days after approval of SDBIP.</t>
  </si>
  <si>
    <t>Budget &amp; Performance</t>
  </si>
  <si>
    <t>Assess performance of the municipality up to 31 December and submit (section 72) report on the assessment to the Mayor, Provincial Treasury and National Treasury.
Consider an adjustment budget if necessary</t>
  </si>
  <si>
    <t>MFMA 72</t>
  </si>
  <si>
    <t>SEDIBENG CALL ABSA 9085796427</t>
  </si>
  <si>
    <t>STANDARD BANK 228499054 SERIAL 002</t>
  </si>
  <si>
    <t>STANDARD BANK 228499054 SERIAL 003</t>
  </si>
  <si>
    <t>STANDARD BANK 228499054 SERIAL 001</t>
  </si>
  <si>
    <t>SEDIBENG DISTR MUN ABSA 2068326856</t>
  </si>
  <si>
    <t>NEDBANK 1729477682</t>
  </si>
  <si>
    <t>SEDIBENG DISTR MUN ABSA 2070506236</t>
  </si>
  <si>
    <t>NEDBANK 04833192</t>
  </si>
  <si>
    <t>STANDARD BANK 228499054 SERIAL 005</t>
  </si>
  <si>
    <t>NEDBANK 7881070137</t>
  </si>
  <si>
    <t>FNB 74272420867</t>
  </si>
  <si>
    <t xml:space="preserve">  Month 8</t>
  </si>
  <si>
    <t xml:space="preserve">Investment Schedule </t>
  </si>
  <si>
    <t>Account Details</t>
  </si>
  <si>
    <t xml:space="preserve"> INVEST MADE </t>
  </si>
  <si>
    <t xml:space="preserve"> INVEST 
WITHDRAWN </t>
  </si>
  <si>
    <t xml:space="preserve"> INTEREST  
RECEIVED</t>
  </si>
  <si>
    <t>% 
DISTRIBUTION</t>
  </si>
  <si>
    <t xml:space="preserve">2 Provincial (Ambulance Subsidies, HIV, LED, DARD) </t>
  </si>
  <si>
    <t xml:space="preserve">31-Jan
</t>
  </si>
  <si>
    <t xml:space="preserve">07-Feb
</t>
  </si>
  <si>
    <t>Less RD Cheques</t>
  </si>
  <si>
    <t>Actual
2010/ 2011</t>
  </si>
  <si>
    <t>BUDGET 2011/2012</t>
  </si>
  <si>
    <t>2013/2014</t>
  </si>
  <si>
    <t>FACILITIES</t>
  </si>
  <si>
    <t>2011/2012</t>
  </si>
  <si>
    <t>Thabang Tsie
Tshwanelo Mokoari</t>
  </si>
  <si>
    <t>All Finance Staff</t>
  </si>
  <si>
    <t>DC42_RG (Restructuring Grants)</t>
  </si>
  <si>
    <t>DC42_AC (Age Analysis of Creditors)</t>
  </si>
  <si>
    <t>DC42_AD (Age Analysis of Debtors)</t>
  </si>
  <si>
    <t>DC42_CFA (Cash Flow)</t>
  </si>
  <si>
    <t>DC42_OSA (Operating Statement)</t>
  </si>
  <si>
    <t>DC42_BSA (Balance Sheet)</t>
  </si>
  <si>
    <t>DC42_CAA (Capital Acquisitions)</t>
  </si>
  <si>
    <t>DC42_MSIG (Municipal Systems Infrastructure Grants)</t>
  </si>
  <si>
    <t>DC42_NDPG (Neighbourhood Development Programme Grants)</t>
  </si>
  <si>
    <t>c</t>
  </si>
  <si>
    <t>d</t>
  </si>
  <si>
    <t>e</t>
  </si>
  <si>
    <t>f</t>
  </si>
  <si>
    <t>g</t>
  </si>
  <si>
    <t>h</t>
  </si>
  <si>
    <t>i</t>
  </si>
  <si>
    <t>j</t>
  </si>
  <si>
    <r>
      <t xml:space="preserve">DC42_LTC (Long Term Contracts Quarterly Return - &gt; R1mil </t>
    </r>
    <r>
      <rPr>
        <i/>
        <u val="single"/>
        <sz val="10"/>
        <rFont val="Arial"/>
        <family val="2"/>
      </rPr>
      <t>AND</t>
    </r>
    <r>
      <rPr>
        <sz val="10"/>
        <rFont val="Arial"/>
        <family val="2"/>
      </rPr>
      <t xml:space="preserve"> &gt; 5yr )</t>
    </r>
  </si>
  <si>
    <t>Charles Steyn
Thabang Tsie
CFO</t>
  </si>
  <si>
    <t>Charles Steyn/ Thabang Tsie</t>
  </si>
  <si>
    <t>Reported monthly</t>
  </si>
  <si>
    <t>ANNEXURE “B”</t>
  </si>
  <si>
    <t>ANNEXURE "C1"</t>
  </si>
  <si>
    <t>ANNEXURE “C2”</t>
  </si>
  <si>
    <t>ANNEXURE "D"</t>
  </si>
  <si>
    <t xml:space="preserve"> ANNEXURE "E"  </t>
  </si>
  <si>
    <t>ANNEXURE "J1"</t>
  </si>
  <si>
    <t>ANNEXURE "J2"</t>
  </si>
  <si>
    <t>ANNEXURE "J3"</t>
  </si>
  <si>
    <t>ANNEXURE "J4"</t>
  </si>
  <si>
    <t>ANNEXURE "G"</t>
  </si>
  <si>
    <t>1 National (Equitable Share, NDPG, FMG,MSIG)</t>
  </si>
  <si>
    <t xml:space="preserve"> -   </t>
  </si>
  <si>
    <t>Carried over</t>
  </si>
  <si>
    <t>CAPITAL INVESTMENT - PROJECTS FOR 2011 - 2014 ( Inclusive of Transfer assets to Locals)</t>
  </si>
  <si>
    <t>** Inclusive in Capital Projects is spending on capital projects done on behalf of the Local Municipalities budgeted seperatety under Grants Paid (Budget allocation R25,5Million)</t>
  </si>
  <si>
    <t>Own Capital</t>
  </si>
  <si>
    <t>Total Capital Project</t>
  </si>
  <si>
    <t>Capital Project Split</t>
  </si>
  <si>
    <t>Capital done for Local's</t>
  </si>
  <si>
    <t>FNB 62116685366</t>
  </si>
  <si>
    <t xml:space="preserve">      </t>
  </si>
  <si>
    <t>2013</t>
  </si>
  <si>
    <t xml:space="preserve">INVESTMENTS MADE </t>
  </si>
  <si>
    <t>Licensing Support</t>
  </si>
  <si>
    <t xml:space="preserve">The venue at the Vaal Teknorama for archiving of all records and files of the four LSC's of the department, must be fitted with proper shelving and all windows and doors secured against unlawfull entry. CCTV cameras must be installed to monitor unauthorized entry and or activities. </t>
  </si>
  <si>
    <t>Licensing Vereeniging</t>
  </si>
  <si>
    <t>Extension of drivers' testing terrain with an additional 2856 square meters of tarred surface @ R 460.00 per meter to provide additional driver license tests and assist in the reduction of the national backlog in the existing demand.</t>
  </si>
  <si>
    <t>Retarring of the existing DLTC test surface with 6681 square meters @ R 230.00 per meter.</t>
  </si>
  <si>
    <t>Refurbishment of the Vereeniging LSC as projected by Gertenbach Consulting Engineers</t>
  </si>
  <si>
    <t>Licensing Vanderbijl Park</t>
  </si>
  <si>
    <t xml:space="preserve">Drivers License Testing terrain to be extended with 2 856 square meters tarred surface @ R460 p/m. </t>
  </si>
  <si>
    <t>Erection of hut as shelter for security guards at the Vanderbijlpark drivers test terrain.</t>
  </si>
  <si>
    <t>Urgent installation of a central Airconditioner unit in the Rudi Klopper building</t>
  </si>
  <si>
    <t xml:space="preserve">Supply and installation of a work area where both personnel and customers can be served from and or work on. This unit will be affixture to the existing infrastructure. </t>
  </si>
  <si>
    <t xml:space="preserve">In terms legislative the driver license testing terrain must be in close during normal office hours for the sole use of Examiners of the municiaplity. Presently the Vanderbijlpark terrain is fenced with wire fencing and is continuously vandalized. Due to continued problems experienced between personnel and members of public it is necessary to have a concrete fence errected at this facility. </t>
  </si>
  <si>
    <t>Licensing Meyerton</t>
  </si>
  <si>
    <t>Erection of hut as shelter for security guards at the Meyerton drivers test terrain.</t>
  </si>
  <si>
    <t>Licensing Lesedi</t>
  </si>
  <si>
    <t>Erec tion of hut as shelter for security guards at the DLTC test terrain.</t>
  </si>
  <si>
    <t xml:space="preserve">Re-surfacing (tarr) of the existing DLTC test surface </t>
  </si>
  <si>
    <t>Erec tion of a mobile office for a cashier, pitt assistant and a kitchen for the staff at the VTS .</t>
  </si>
  <si>
    <t>Maintenance &amp; Cleaning</t>
  </si>
  <si>
    <t>Replacement of Town Hall floor</t>
  </si>
  <si>
    <t>New lifts for main building phased in through two years (2 + 1)</t>
  </si>
  <si>
    <t>Repair leak at Fountain in Constitutional square</t>
  </si>
  <si>
    <t>Internal Security</t>
  </si>
  <si>
    <t>INSTAL NEW BOOM GATES TO SECURE THE MUNICIPALITY FACILITIES</t>
  </si>
  <si>
    <t>ACCESS AND IDENTIFICATION CARDS  FOR COUNCILLORS AND STAFF</t>
  </si>
  <si>
    <t>STRATEGIC PLANNING AND DEVELOPMENT</t>
  </si>
  <si>
    <t>GRAND TOTAL</t>
  </si>
  <si>
    <t xml:space="preserve">Implementation of precints Projects Funded by NDPG </t>
  </si>
  <si>
    <t xml:space="preserve">Requested Amount </t>
  </si>
  <si>
    <t xml:space="preserve">CORPORATE SERVICES TOTAL </t>
  </si>
  <si>
    <t>Original 2012-13</t>
  </si>
  <si>
    <t>2014/2015</t>
  </si>
  <si>
    <t>2012-2013</t>
  </si>
  <si>
    <t>Budget 2012-13</t>
  </si>
  <si>
    <t>FNB 74192994025</t>
  </si>
  <si>
    <t>31/08/2012</t>
  </si>
  <si>
    <t>Appended to AFS;
Tabled at Audit Committee 28/08/2012</t>
  </si>
  <si>
    <t>Charles Steyn/Tshwanelo Mokoari</t>
  </si>
  <si>
    <t>1 National (Equitable Share, NDPG, FMG, MSIG,EPWP)</t>
  </si>
  <si>
    <t xml:space="preserve">Amount </t>
  </si>
  <si>
    <t xml:space="preserve">120 Days+ </t>
  </si>
  <si>
    <t xml:space="preserve"> </t>
  </si>
  <si>
    <t xml:space="preserve"> OPENING BALANCE
01 February  2013 
</t>
  </si>
  <si>
    <t xml:space="preserve"> CLOSING BALANCE 28 February    2013</t>
  </si>
  <si>
    <t xml:space="preserve"> EXPENDITURE TO FEBRUARY   2013</t>
  </si>
</sst>
</file>

<file path=xl/styles.xml><?xml version="1.0" encoding="utf-8"?>
<styleSheet xmlns="http://schemas.openxmlformats.org/spreadsheetml/2006/main">
  <numFmts count="4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C09]dd\ mmmm\ yyyy;@"/>
    <numFmt numFmtId="173" formatCode="_ * #,##0_ ;_ * \-#,##0_ ;_ * &quot;-&quot;??_ ;_ @_ "/>
    <numFmt numFmtId="174" formatCode="0.0%"/>
    <numFmt numFmtId="175" formatCode="[$-409]d\-mmm;@"/>
    <numFmt numFmtId="176" formatCode="#,##0.00;\(#,##0.00\)"/>
    <numFmt numFmtId="177" formatCode="#,##0;\(#,##0\)"/>
    <numFmt numFmtId="178" formatCode="[$-1C09]dd\ mmmm\ yyyy"/>
    <numFmt numFmtId="179" formatCode="_ * #,##0_ ;_ * \(#,##0\)_ ;_ * &quot;-&quot;_ ;_ @_ "/>
    <numFmt numFmtId="180" formatCode="_ * #,##0.00_ ;_ * \(#,##0.00\)_ ;_ * &quot;-&quot;??_ ;_ @_ "/>
    <numFmt numFmtId="181" formatCode="[$-409]hh:mm:ss\ AM/PM"/>
    <numFmt numFmtId="182" formatCode="_ * #,##0_ ;_ * \(#,##0\)_ ;_ * &quot;-&quot;??_ ;_ @_ "/>
    <numFmt numFmtId="183" formatCode="&quot;Yes&quot;;&quot;Yes&quot;;&quot;No&quot;"/>
    <numFmt numFmtId="184" formatCode="&quot;True&quot;;&quot;True&quot;;&quot;False&quot;"/>
    <numFmt numFmtId="185" formatCode="&quot;On&quot;;&quot;On&quot;;&quot;Off&quot;"/>
    <numFmt numFmtId="186" formatCode="[$€-2]\ #,##0.00_);[Red]\([$€-2]\ #,##0.00\)"/>
    <numFmt numFmtId="187" formatCode="_ * #,##0.0_ ;_ * \-#,##0.0_ ;_ * &quot;-&quot;?_ ;_ @_ "/>
    <numFmt numFmtId="188" formatCode="_ * #,##0.0_ ;_ * \-#,##0.0_ ;_ * &quot;-&quot;??_ ;_ @_ "/>
    <numFmt numFmtId="189" formatCode="_ * #,##0.000_ ;_ * \-#,##0.000_ ;_ * &quot;-&quot;??_ ;_ @_ "/>
    <numFmt numFmtId="190" formatCode="_ * #,##0.0000_ ;_ * \-#,##0.0000_ ;_ * &quot;-&quot;??_ ;_ @_ "/>
    <numFmt numFmtId="191" formatCode="&quot;R&quot;\ #,##0;[Red]&quot;R&quot;\ #,##0"/>
    <numFmt numFmtId="192" formatCode="&quot;R&quot;\ #,##0.00;[Red]&quot;R&quot;\ #,##0.00"/>
    <numFmt numFmtId="193" formatCode="#,##0.00;[Red]#,##0.00"/>
    <numFmt numFmtId="194" formatCode="&quot;R&quot;\ #,##0"/>
    <numFmt numFmtId="195" formatCode="[$-409]dddd\,\ mmmm\ dd\,\ yyyy"/>
    <numFmt numFmtId="196" formatCode="[$-409]h:mm:ss\ AM/PM"/>
  </numFmts>
  <fonts count="84">
    <font>
      <sz val="10"/>
      <name val="Arial"/>
      <family val="0"/>
    </font>
    <font>
      <sz val="11"/>
      <color indexed="8"/>
      <name val="Calibri"/>
      <family val="2"/>
    </font>
    <font>
      <b/>
      <sz val="10"/>
      <color indexed="8"/>
      <name val="Arial"/>
      <family val="2"/>
    </font>
    <font>
      <b/>
      <sz val="10"/>
      <name val="Arial"/>
      <family val="2"/>
    </font>
    <font>
      <sz val="8"/>
      <name val="Arial"/>
      <family val="2"/>
    </font>
    <font>
      <b/>
      <u val="single"/>
      <sz val="10"/>
      <name val="Arial"/>
      <family val="2"/>
    </font>
    <font>
      <b/>
      <sz val="8"/>
      <name val="Tahoma"/>
      <family val="2"/>
    </font>
    <font>
      <sz val="8"/>
      <name val="Tahoma"/>
      <family val="2"/>
    </font>
    <font>
      <vertAlign val="superscript"/>
      <sz val="10"/>
      <name val="Arial"/>
      <family val="2"/>
    </font>
    <font>
      <sz val="10"/>
      <color indexed="10"/>
      <name val="Arial"/>
      <family val="2"/>
    </font>
    <font>
      <sz val="9"/>
      <name val="Tahoma"/>
      <family val="2"/>
    </font>
    <font>
      <b/>
      <sz val="9"/>
      <name val="Tahoma"/>
      <family val="2"/>
    </font>
    <font>
      <b/>
      <sz val="12"/>
      <name val="Arial"/>
      <family val="2"/>
    </font>
    <font>
      <sz val="12"/>
      <name val="Arial"/>
      <family val="2"/>
    </font>
    <font>
      <sz val="10"/>
      <name val="Wingdings"/>
      <family val="0"/>
    </font>
    <font>
      <b/>
      <sz val="10"/>
      <name val="Wingdings"/>
      <family val="0"/>
    </font>
    <font>
      <sz val="10"/>
      <color indexed="8"/>
      <name val="Verdana"/>
      <family val="2"/>
    </font>
    <font>
      <i/>
      <u val="single"/>
      <sz val="10"/>
      <name val="Arial"/>
      <family val="2"/>
    </font>
    <font>
      <b/>
      <u val="single"/>
      <sz val="12"/>
      <color indexed="8"/>
      <name val="Arial"/>
      <family val="2"/>
    </font>
    <font>
      <b/>
      <sz val="12"/>
      <color indexed="8"/>
      <name val="Arial"/>
      <family val="2"/>
    </font>
    <font>
      <b/>
      <i/>
      <sz val="12"/>
      <color indexed="8"/>
      <name val="Arial"/>
      <family val="2"/>
    </font>
    <font>
      <sz val="12"/>
      <color indexed="8"/>
      <name val="Arial"/>
      <family val="2"/>
    </font>
    <font>
      <b/>
      <u val="single"/>
      <sz val="14"/>
      <color indexed="8"/>
      <name val="Arial"/>
      <family val="2"/>
    </font>
    <font>
      <b/>
      <sz val="14"/>
      <color indexed="8"/>
      <name val="Arial"/>
      <family val="2"/>
    </font>
    <font>
      <sz val="14"/>
      <name val="Arial"/>
      <family val="2"/>
    </font>
    <font>
      <b/>
      <sz val="14"/>
      <name val="Arial"/>
      <family val="2"/>
    </font>
    <font>
      <b/>
      <i/>
      <sz val="14"/>
      <color indexed="8"/>
      <name val="Arial"/>
      <family val="2"/>
    </font>
    <font>
      <sz val="14"/>
      <color indexed="8"/>
      <name val="Arial"/>
      <family val="2"/>
    </font>
    <font>
      <sz val="14"/>
      <color indexed="10"/>
      <name val="Arial"/>
      <family val="2"/>
    </font>
    <font>
      <b/>
      <sz val="14"/>
      <color indexed="10"/>
      <name val="Arial"/>
      <family val="2"/>
    </font>
    <font>
      <b/>
      <sz val="16"/>
      <color indexed="8"/>
      <name val="Arial"/>
      <family val="2"/>
    </font>
    <font>
      <sz val="16"/>
      <name val="Arial"/>
      <family val="2"/>
    </font>
    <font>
      <b/>
      <sz val="16"/>
      <name val="Arial"/>
      <family val="2"/>
    </font>
    <font>
      <sz val="18"/>
      <name val="Arial"/>
      <family val="2"/>
    </font>
    <font>
      <b/>
      <sz val="18"/>
      <name val="Arial"/>
      <family val="2"/>
    </font>
    <font>
      <b/>
      <sz val="18"/>
      <color indexed="8"/>
      <name val="Arial"/>
      <family val="2"/>
    </font>
    <font>
      <sz val="18"/>
      <color indexed="8"/>
      <name val="Arial"/>
      <family val="2"/>
    </font>
    <font>
      <b/>
      <u val="single"/>
      <sz val="18"/>
      <name val="Arial"/>
      <family val="2"/>
    </font>
    <font>
      <b/>
      <sz val="10"/>
      <name val="Verdana"/>
      <family val="2"/>
    </font>
    <font>
      <sz val="10"/>
      <name val="Verdana"/>
      <family val="2"/>
    </font>
    <font>
      <u val="single"/>
      <sz val="10"/>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Verdana"/>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sz val="10"/>
      <color rgb="FFFF0000"/>
      <name val="Verdana"/>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indexed="22"/>
        <bgColor indexed="64"/>
      </patternFill>
    </fill>
    <fill>
      <patternFill patternType="solid">
        <fgColor theme="0"/>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style="double"/>
      <top/>
      <bottom/>
    </border>
    <border>
      <left/>
      <right/>
      <top/>
      <bottom style="medium"/>
    </border>
    <border>
      <left style="double"/>
      <right/>
      <top style="medium"/>
      <bottom style="medium"/>
    </border>
    <border>
      <left style="double"/>
      <right/>
      <top/>
      <bottom style="medium"/>
    </border>
    <border>
      <left/>
      <right style="medium">
        <color indexed="8"/>
      </right>
      <top/>
      <bottom style="medium"/>
    </border>
    <border>
      <left style="double"/>
      <right/>
      <top/>
      <bottom style="double"/>
    </border>
    <border>
      <left/>
      <right/>
      <top/>
      <bottom style="double"/>
    </border>
    <border>
      <left style="double"/>
      <right/>
      <top style="double"/>
      <bottom style="double"/>
    </border>
    <border>
      <left style="medium">
        <color indexed="8"/>
      </left>
      <right style="double"/>
      <top/>
      <bottom/>
    </border>
    <border>
      <left/>
      <right style="double"/>
      <top/>
      <bottom style="medium"/>
    </border>
    <border>
      <left style="medium">
        <color indexed="8"/>
      </left>
      <right style="double"/>
      <top style="medium"/>
      <bottom style="medium"/>
    </border>
    <border>
      <left/>
      <right style="double"/>
      <top style="medium"/>
      <bottom style="double"/>
    </border>
    <border>
      <left/>
      <right style="double"/>
      <top style="double"/>
      <bottom style="double"/>
    </border>
    <border>
      <left style="medium"/>
      <right style="medium">
        <color indexed="8"/>
      </right>
      <top/>
      <bottom style="mediu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style="medium"/>
      <bottom/>
    </border>
    <border>
      <left/>
      <right style="medium"/>
      <top style="medium"/>
      <bottom/>
    </border>
    <border>
      <left/>
      <right style="medium"/>
      <top/>
      <bottom/>
    </border>
    <border>
      <left style="medium"/>
      <right style="medium"/>
      <top style="medium"/>
      <bottom style="thin"/>
    </border>
    <border>
      <left style="medium"/>
      <right style="medium"/>
      <top style="thin"/>
      <bottom style="medium"/>
    </border>
    <border>
      <left style="medium"/>
      <right style="medium"/>
      <top style="thin"/>
      <bottom style="thin"/>
    </border>
    <border>
      <left style="thin"/>
      <right/>
      <top style="thin"/>
      <bottom/>
    </border>
    <border>
      <left/>
      <right/>
      <top style="thin"/>
      <bottom/>
    </border>
    <border>
      <left style="thin"/>
      <right/>
      <top/>
      <bottom/>
    </border>
    <border>
      <left style="thin"/>
      <right style="thin"/>
      <top style="medium"/>
      <bottom style="thin"/>
    </border>
    <border>
      <left style="thin"/>
      <right style="thin"/>
      <top style="thin"/>
      <bottom style="medium"/>
    </border>
    <border>
      <left style="thin"/>
      <right style="thin"/>
      <top/>
      <bottom/>
    </border>
    <border>
      <left style="thin"/>
      <right style="double"/>
      <top/>
      <bottom/>
    </border>
    <border>
      <left style="thin"/>
      <right style="thin"/>
      <top style="medium"/>
      <bottom style="double"/>
    </border>
    <border>
      <left/>
      <right style="thin"/>
      <top/>
      <bottom/>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top style="medium"/>
      <bottom style="double"/>
    </border>
    <border>
      <left/>
      <right/>
      <top style="double"/>
      <bottom/>
    </border>
    <border>
      <left/>
      <right style="double"/>
      <top style="double"/>
      <bottom/>
    </border>
    <border>
      <left style="thin"/>
      <right style="thin"/>
      <top style="medium"/>
      <bottom/>
    </border>
    <border>
      <left style="thin"/>
      <right style="thin"/>
      <top>
        <color indexed="63"/>
      </top>
      <bottom style="medium"/>
    </border>
    <border>
      <left style="thin"/>
      <right/>
      <top style="medium"/>
      <bottom style="thin"/>
    </border>
    <border>
      <left/>
      <right style="thin"/>
      <top style="medium"/>
      <bottom style="thin"/>
    </border>
    <border>
      <left>
        <color indexed="63"/>
      </left>
      <right>
        <color indexed="63"/>
      </right>
      <top style="medium"/>
      <bottom style="thin"/>
    </border>
    <border>
      <left style="thin"/>
      <right style="double"/>
      <top style="medium"/>
      <bottom>
        <color indexed="63"/>
      </bottom>
    </border>
    <border>
      <left style="thin"/>
      <right style="double"/>
      <top>
        <color indexed="63"/>
      </top>
      <bottom style="medium"/>
    </border>
    <border>
      <left style="thin"/>
      <right style="thin"/>
      <top>
        <color indexed="63"/>
      </top>
      <bottom style="double"/>
    </border>
    <border>
      <left/>
      <right/>
      <top style="medium"/>
      <bottom style="medium"/>
    </border>
    <border>
      <left style="medium"/>
      <right style="medium"/>
      <top/>
      <bottom/>
    </border>
    <border>
      <left style="medium"/>
      <right/>
      <top style="medium"/>
      <bottom/>
    </border>
    <border>
      <left/>
      <right/>
      <top style="medium"/>
      <bottom/>
    </border>
    <border>
      <left style="medium"/>
      <right/>
      <top/>
      <bottom/>
    </border>
    <border>
      <left style="medium"/>
      <right/>
      <top style="medium"/>
      <bottom style="medium"/>
    </border>
    <border>
      <left style="medium"/>
      <right style="medium"/>
      <top style="medium"/>
      <bottom style="double"/>
    </border>
    <border>
      <left/>
      <right style="medium"/>
      <top style="medium"/>
      <bottom style="double"/>
    </border>
    <border>
      <left/>
      <right/>
      <top style="medium"/>
      <bottom style="double"/>
    </border>
    <border>
      <left style="medium"/>
      <right style="medium"/>
      <top style="double"/>
      <bottom/>
    </border>
    <border>
      <left style="medium"/>
      <right/>
      <top style="medium"/>
      <bottom style="double"/>
    </border>
    <border>
      <left style="medium">
        <color indexed="8"/>
      </left>
      <right/>
      <top style="medium"/>
      <bottom style="medium"/>
    </border>
    <border>
      <left/>
      <right/>
      <top style="double"/>
      <bottom style="double"/>
    </border>
    <border>
      <left style="thin"/>
      <right style="double"/>
      <top style="thin"/>
      <bottom style="thin"/>
    </border>
    <border>
      <left/>
      <right style="double"/>
      <top/>
      <bottom style="double"/>
    </border>
    <border>
      <left style="double"/>
      <right/>
      <top style="double"/>
      <bottom/>
    </border>
    <border>
      <left/>
      <right style="double">
        <color indexed="8"/>
      </right>
      <top/>
      <bottom/>
    </border>
    <border>
      <left style="double"/>
      <right/>
      <top style="thin"/>
      <bottom style="thin"/>
    </border>
    <border>
      <left/>
      <right/>
      <top style="thin"/>
      <bottom style="thin"/>
    </border>
    <border>
      <left/>
      <right style="thin"/>
      <top style="thin"/>
      <bottom style="thin"/>
    </border>
    <border>
      <left/>
      <right style="double">
        <color indexed="8"/>
      </right>
      <top style="double"/>
      <bottom style="double"/>
    </border>
    <border>
      <left style="thin"/>
      <right style="double">
        <color indexed="8"/>
      </right>
      <top style="thin"/>
      <bottom style="thin"/>
    </border>
    <border>
      <left/>
      <right style="double">
        <color indexed="8"/>
      </right>
      <top/>
      <bottom style="double"/>
    </border>
    <border>
      <left style="thick"/>
      <right style="thin"/>
      <top style="thick"/>
      <bottom style="thick"/>
    </border>
    <border>
      <left style="thin"/>
      <right style="thin"/>
      <top style="thick"/>
      <bottom style="thick"/>
    </border>
    <border>
      <left style="thin"/>
      <right style="thick"/>
      <top style="thick"/>
      <bottom style="thick"/>
    </border>
    <border>
      <left/>
      <right style="thin"/>
      <top style="thick"/>
      <bottom style="thin"/>
    </border>
    <border>
      <left style="thin"/>
      <right style="thin"/>
      <top style="thick"/>
      <bottom style="thin"/>
    </border>
    <border>
      <left style="thin"/>
      <right style="thick"/>
      <top/>
      <bottom style="thin"/>
    </border>
    <border>
      <left style="thin"/>
      <right style="thick"/>
      <top style="thin"/>
      <bottom style="thin"/>
    </border>
    <border>
      <left/>
      <right style="thin"/>
      <top style="thin"/>
      <bottom/>
    </border>
    <border>
      <left style="thin"/>
      <right style="thin"/>
      <top style="thin"/>
      <bottom/>
    </border>
    <border>
      <left style="thin"/>
      <right style="thick"/>
      <top style="thin"/>
      <bottom/>
    </border>
    <border>
      <left style="thin"/>
      <right style="thin"/>
      <top style="thin"/>
      <bottom style="thick"/>
    </border>
    <border>
      <left>
        <color indexed="63"/>
      </left>
      <right style="thin"/>
      <top style="medium"/>
      <bottom>
        <color indexed="63"/>
      </bottom>
    </border>
    <border>
      <left>
        <color indexed="63"/>
      </left>
      <right style="thin"/>
      <top style="medium"/>
      <bottom style="double"/>
    </border>
    <border>
      <left style="thin"/>
      <right/>
      <top style="medium"/>
      <bottom style="medium"/>
    </border>
    <border>
      <left style="thin"/>
      <right>
        <color indexed="63"/>
      </right>
      <top>
        <color indexed="63"/>
      </top>
      <bottom style="medium"/>
    </border>
    <border>
      <left/>
      <right style="thin"/>
      <top style="medium"/>
      <bottom style="medium"/>
    </border>
    <border>
      <left style="thin"/>
      <right/>
      <top/>
      <bottom style="thin"/>
    </border>
    <border>
      <left style="medium"/>
      <right style="medium"/>
      <top/>
      <bottom style="thin"/>
    </border>
    <border>
      <left/>
      <right style="thin"/>
      <top/>
      <bottom style="thin"/>
    </border>
    <border>
      <left style="thin"/>
      <right style="medium"/>
      <top style="medium"/>
      <bottom/>
    </border>
    <border>
      <left style="medium"/>
      <right style="medium"/>
      <top style="thin"/>
      <bottom/>
    </border>
    <border>
      <left style="thin"/>
      <right style="medium"/>
      <top>
        <color indexed="63"/>
      </top>
      <bottom>
        <color indexed="63"/>
      </bottom>
    </border>
    <border>
      <left style="medium"/>
      <right style="thin"/>
      <top/>
      <bottom/>
    </border>
    <border>
      <left style="thin"/>
      <right style="medium"/>
      <top>
        <color indexed="63"/>
      </top>
      <bottom style="thin"/>
    </border>
    <border>
      <left style="medium"/>
      <right/>
      <top/>
      <bottom style="medium"/>
    </border>
    <border>
      <left style="thin"/>
      <right/>
      <top style="thin"/>
      <bottom style="thin"/>
    </border>
    <border>
      <left/>
      <right style="double">
        <color indexed="8"/>
      </right>
      <top style="double"/>
      <bottom/>
    </border>
    <border>
      <left style="medium"/>
      <right/>
      <top/>
      <bottom style="medium">
        <color indexed="8"/>
      </bottom>
    </border>
    <border>
      <left style="medium"/>
      <right/>
      <top style="medium"/>
      <bottom style="thin"/>
    </border>
    <border>
      <left/>
      <right style="medium"/>
      <top style="medium"/>
      <bottom style="thin"/>
    </border>
    <border>
      <left style="thin"/>
      <right/>
      <top style="double"/>
      <bottom/>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902">
    <xf numFmtId="0" fontId="0" fillId="0" borderId="0" xfId="0" applyAlignment="1">
      <alignment/>
    </xf>
    <xf numFmtId="0" fontId="3" fillId="0" borderId="0" xfId="0" applyFont="1" applyAlignment="1">
      <alignment horizontal="right"/>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3" fillId="0" borderId="1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0" xfId="0" applyFont="1" applyFill="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3" fillId="0" borderId="18" xfId="0" applyFont="1" applyBorder="1" applyAlignment="1">
      <alignment horizontal="left"/>
    </xf>
    <xf numFmtId="0" fontId="3" fillId="0" borderId="10" xfId="0" applyFont="1" applyBorder="1" applyAlignment="1">
      <alignment horizontal="left"/>
    </xf>
    <xf numFmtId="0" fontId="3" fillId="0" borderId="0" xfId="0" applyFont="1" applyBorder="1" applyAlignment="1">
      <alignment/>
    </xf>
    <xf numFmtId="41" fontId="0" fillId="0" borderId="0" xfId="0" applyNumberFormat="1" applyFont="1" applyFill="1" applyAlignment="1">
      <alignment/>
    </xf>
    <xf numFmtId="41" fontId="0" fillId="0" borderId="0" xfId="42" applyNumberFormat="1" applyFont="1" applyFill="1" applyAlignment="1">
      <alignment/>
    </xf>
    <xf numFmtId="43" fontId="0" fillId="0" borderId="11" xfId="0" applyNumberFormat="1" applyFont="1" applyBorder="1" applyAlignment="1">
      <alignment/>
    </xf>
    <xf numFmtId="43" fontId="3" fillId="0" borderId="0" xfId="0" applyNumberFormat="1" applyFont="1" applyBorder="1" applyAlignment="1">
      <alignment/>
    </xf>
    <xf numFmtId="43" fontId="3" fillId="0" borderId="11" xfId="0" applyNumberFormat="1" applyFont="1" applyBorder="1" applyAlignment="1">
      <alignment horizontal="right"/>
    </xf>
    <xf numFmtId="172" fontId="3" fillId="0" borderId="17" xfId="0" applyNumberFormat="1" applyFont="1" applyBorder="1" applyAlignment="1">
      <alignment/>
    </xf>
    <xf numFmtId="172" fontId="3" fillId="0" borderId="0" xfId="0" applyNumberFormat="1" applyFont="1" applyBorder="1" applyAlignment="1">
      <alignment/>
    </xf>
    <xf numFmtId="43" fontId="0" fillId="0" borderId="19" xfId="0" applyNumberFormat="1" applyFont="1" applyBorder="1" applyAlignment="1">
      <alignment/>
    </xf>
    <xf numFmtId="43" fontId="0" fillId="0" borderId="19" xfId="0" applyNumberFormat="1" applyFont="1" applyBorder="1" applyAlignment="1">
      <alignment horizontal="right"/>
    </xf>
    <xf numFmtId="43" fontId="0" fillId="0" borderId="20" xfId="0" applyNumberFormat="1" applyFont="1" applyBorder="1" applyAlignment="1">
      <alignment/>
    </xf>
    <xf numFmtId="43" fontId="0" fillId="0" borderId="21" xfId="0" applyNumberFormat="1" applyFont="1" applyBorder="1" applyAlignment="1">
      <alignment horizontal="right"/>
    </xf>
    <xf numFmtId="43" fontId="0" fillId="0" borderId="22" xfId="0" applyNumberFormat="1" applyFont="1" applyBorder="1" applyAlignment="1">
      <alignment/>
    </xf>
    <xf numFmtId="43" fontId="3" fillId="0" borderId="23" xfId="0" applyNumberFormat="1" applyFont="1" applyBorder="1" applyAlignment="1">
      <alignment horizontal="right"/>
    </xf>
    <xf numFmtId="43" fontId="0" fillId="0" borderId="24" xfId="0" applyNumberFormat="1" applyFont="1" applyBorder="1" applyAlignment="1">
      <alignment horizontal="right"/>
    </xf>
    <xf numFmtId="43" fontId="0" fillId="0" borderId="25" xfId="0" applyNumberFormat="1" applyFont="1" applyBorder="1" applyAlignment="1">
      <alignment/>
    </xf>
    <xf numFmtId="43" fontId="0" fillId="0" borderId="12" xfId="0" applyNumberFormat="1" applyFont="1" applyBorder="1" applyAlignment="1">
      <alignment/>
    </xf>
    <xf numFmtId="43" fontId="0" fillId="0" borderId="24" xfId="0" applyNumberFormat="1" applyFont="1" applyBorder="1" applyAlignment="1">
      <alignment/>
    </xf>
    <xf numFmtId="41" fontId="0" fillId="0" borderId="0" xfId="42" applyNumberFormat="1" applyFont="1" applyFill="1" applyBorder="1" applyAlignment="1">
      <alignment/>
    </xf>
    <xf numFmtId="0" fontId="2" fillId="0" borderId="0" xfId="58" applyFont="1" applyAlignment="1">
      <alignment/>
      <protection/>
    </xf>
    <xf numFmtId="0" fontId="3" fillId="0" borderId="0" xfId="58" applyFont="1" applyAlignment="1">
      <alignment horizontal="center"/>
      <protection/>
    </xf>
    <xf numFmtId="0" fontId="0" fillId="0" borderId="0" xfId="58" applyFont="1" applyAlignment="1">
      <alignment/>
      <protection/>
    </xf>
    <xf numFmtId="0" fontId="3" fillId="0" borderId="0" xfId="58" applyFont="1" applyAlignment="1">
      <alignment horizontal="right"/>
      <protection/>
    </xf>
    <xf numFmtId="0" fontId="0" fillId="0" borderId="25" xfId="58" applyFont="1" applyBorder="1" applyAlignment="1">
      <alignment horizontal="center" vertical="top"/>
      <protection/>
    </xf>
    <xf numFmtId="0" fontId="0" fillId="0" borderId="25" xfId="58" applyFont="1" applyBorder="1" applyAlignment="1">
      <alignment horizontal="justify" vertical="top"/>
      <protection/>
    </xf>
    <xf numFmtId="0" fontId="0" fillId="0" borderId="25" xfId="58" applyFont="1" applyBorder="1" applyAlignment="1">
      <alignment vertical="top"/>
      <protection/>
    </xf>
    <xf numFmtId="0" fontId="0" fillId="0" borderId="25" xfId="58" applyFont="1" applyFill="1" applyBorder="1" applyAlignment="1">
      <alignment vertical="top"/>
      <protection/>
    </xf>
    <xf numFmtId="0" fontId="14" fillId="0" borderId="25" xfId="58" applyFont="1" applyBorder="1" applyAlignment="1">
      <alignment horizontal="center" vertical="center"/>
      <protection/>
    </xf>
    <xf numFmtId="0" fontId="0" fillId="0" borderId="0" xfId="58" applyFont="1" applyBorder="1" applyAlignment="1">
      <alignment horizontal="justify" vertical="top"/>
      <protection/>
    </xf>
    <xf numFmtId="0" fontId="0" fillId="0" borderId="0" xfId="58" applyFont="1" applyBorder="1" applyAlignment="1">
      <alignment/>
      <protection/>
    </xf>
    <xf numFmtId="0" fontId="3" fillId="0" borderId="0" xfId="58" applyFont="1" applyBorder="1" applyAlignment="1">
      <alignment horizontal="center"/>
      <protection/>
    </xf>
    <xf numFmtId="0" fontId="3" fillId="0" borderId="0" xfId="58" applyFont="1" applyBorder="1" applyAlignment="1">
      <alignment/>
      <protection/>
    </xf>
    <xf numFmtId="0" fontId="5" fillId="0" borderId="0" xfId="58" applyFont="1" applyBorder="1" applyAlignment="1">
      <alignment horizontal="center"/>
      <protection/>
    </xf>
    <xf numFmtId="0" fontId="3" fillId="0" borderId="0" xfId="58" applyFont="1" applyBorder="1" applyAlignment="1">
      <alignment horizontal="center" vertical="top"/>
      <protection/>
    </xf>
    <xf numFmtId="0" fontId="0" fillId="0" borderId="0" xfId="58" applyFont="1" applyBorder="1" applyAlignment="1">
      <alignment horizontal="center" vertical="top"/>
      <protection/>
    </xf>
    <xf numFmtId="0" fontId="0" fillId="0" borderId="0" xfId="58" applyFont="1" applyBorder="1" applyAlignment="1">
      <alignment vertical="top"/>
      <protection/>
    </xf>
    <xf numFmtId="0" fontId="0" fillId="0" borderId="0" xfId="58" applyFont="1" applyFill="1" applyBorder="1" applyAlignment="1">
      <alignment horizontal="justify" vertical="top"/>
      <protection/>
    </xf>
    <xf numFmtId="0" fontId="0" fillId="0" borderId="0" xfId="58" applyFont="1" applyFill="1" applyBorder="1" applyAlignment="1">
      <alignment vertical="top"/>
      <protection/>
    </xf>
    <xf numFmtId="0" fontId="0" fillId="0" borderId="0" xfId="58" applyFont="1" applyFill="1" applyBorder="1" applyAlignment="1">
      <alignment/>
      <protection/>
    </xf>
    <xf numFmtId="0" fontId="0" fillId="0" borderId="0" xfId="58" applyFont="1" applyAlignment="1">
      <alignment wrapText="1"/>
      <protection/>
    </xf>
    <xf numFmtId="0" fontId="5" fillId="0" borderId="0" xfId="58" applyFont="1" applyAlignment="1">
      <alignment horizontal="center"/>
      <protection/>
    </xf>
    <xf numFmtId="0" fontId="3" fillId="0" borderId="0" xfId="58" applyFont="1" applyAlignment="1">
      <alignment horizontal="center" wrapText="1"/>
      <protection/>
    </xf>
    <xf numFmtId="0" fontId="5" fillId="0" borderId="0" xfId="58" applyFont="1" applyAlignment="1">
      <alignment/>
      <protection/>
    </xf>
    <xf numFmtId="0" fontId="3" fillId="0" borderId="25" xfId="58" applyFont="1" applyBorder="1" applyAlignment="1">
      <alignment horizontal="center" vertical="top"/>
      <protection/>
    </xf>
    <xf numFmtId="0" fontId="3" fillId="0" borderId="26" xfId="58" applyFont="1" applyBorder="1" applyAlignment="1">
      <alignment horizontal="center" vertical="top"/>
      <protection/>
    </xf>
    <xf numFmtId="0" fontId="3" fillId="0" borderId="26" xfId="58" applyFont="1" applyBorder="1" applyAlignment="1">
      <alignment horizontal="center" vertical="top" wrapText="1"/>
      <protection/>
    </xf>
    <xf numFmtId="0" fontId="3" fillId="0" borderId="25" xfId="58" applyFont="1" applyFill="1" applyBorder="1" applyAlignment="1">
      <alignment horizontal="center" vertical="top"/>
      <protection/>
    </xf>
    <xf numFmtId="0" fontId="0" fillId="0" borderId="25" xfId="58" applyFont="1" applyBorder="1" applyAlignment="1">
      <alignment vertical="top" wrapText="1"/>
      <protection/>
    </xf>
    <xf numFmtId="0" fontId="15" fillId="0" borderId="25" xfId="58" applyFont="1" applyBorder="1" applyAlignment="1">
      <alignment horizontal="center" vertical="center"/>
      <protection/>
    </xf>
    <xf numFmtId="0" fontId="3" fillId="0" borderId="25" xfId="58" applyFont="1" applyBorder="1" applyAlignment="1">
      <alignment horizontal="center" vertical="center"/>
      <protection/>
    </xf>
    <xf numFmtId="0" fontId="0" fillId="0" borderId="25" xfId="58" applyFont="1" applyBorder="1" applyAlignment="1">
      <alignment/>
      <protection/>
    </xf>
    <xf numFmtId="0" fontId="0" fillId="0" borderId="27" xfId="58" applyFont="1" applyBorder="1" applyAlignment="1">
      <alignment horizontal="center" vertical="top"/>
      <protection/>
    </xf>
    <xf numFmtId="0" fontId="0" fillId="0" borderId="28" xfId="58" applyFont="1" applyBorder="1" applyAlignment="1">
      <alignment horizontal="justify" vertical="top"/>
      <protection/>
    </xf>
    <xf numFmtId="0" fontId="0" fillId="0" borderId="28" xfId="58" applyFont="1" applyBorder="1" applyAlignment="1">
      <alignment vertical="top"/>
      <protection/>
    </xf>
    <xf numFmtId="0" fontId="0" fillId="0" borderId="25" xfId="58" applyFont="1" applyFill="1" applyBorder="1" applyAlignment="1">
      <alignment horizontal="justify" vertical="top"/>
      <protection/>
    </xf>
    <xf numFmtId="0" fontId="0" fillId="0" borderId="25" xfId="58" applyFont="1" applyFill="1" applyBorder="1" applyAlignment="1">
      <alignment vertical="top" wrapText="1"/>
      <protection/>
    </xf>
    <xf numFmtId="0" fontId="3" fillId="0" borderId="0" xfId="58" applyFont="1" applyAlignment="1">
      <alignment/>
      <protection/>
    </xf>
    <xf numFmtId="0" fontId="3" fillId="0" borderId="29" xfId="58" applyFont="1" applyBorder="1" applyAlignment="1">
      <alignment horizontal="center" vertical="top"/>
      <protection/>
    </xf>
    <xf numFmtId="0" fontId="3" fillId="0" borderId="30" xfId="58" applyFont="1" applyBorder="1" applyAlignment="1">
      <alignment horizontal="center" vertical="top"/>
      <protection/>
    </xf>
    <xf numFmtId="0" fontId="0" fillId="0" borderId="31" xfId="58" applyFont="1" applyBorder="1" applyAlignment="1">
      <alignment horizontal="justify" vertical="top"/>
      <protection/>
    </xf>
    <xf numFmtId="0" fontId="0" fillId="0" borderId="0" xfId="58" applyFont="1" applyAlignment="1">
      <alignment vertical="top"/>
      <protection/>
    </xf>
    <xf numFmtId="0" fontId="3" fillId="0" borderId="0" xfId="58" applyFont="1" applyAlignment="1">
      <alignment horizontal="left"/>
      <protection/>
    </xf>
    <xf numFmtId="0" fontId="5" fillId="0" borderId="0" xfId="58" applyFont="1" applyAlignment="1">
      <alignment horizontal="left"/>
      <protection/>
    </xf>
    <xf numFmtId="0" fontId="0" fillId="0" borderId="29" xfId="58" applyFont="1" applyBorder="1" applyAlignment="1">
      <alignment horizontal="center" vertical="top" wrapText="1"/>
      <protection/>
    </xf>
    <xf numFmtId="0" fontId="0" fillId="0" borderId="27" xfId="58" applyFont="1" applyBorder="1" applyAlignment="1">
      <alignment horizontal="center" vertical="top" wrapText="1"/>
      <protection/>
    </xf>
    <xf numFmtId="0" fontId="0" fillId="0" borderId="0" xfId="58" applyFont="1" applyAlignment="1">
      <alignment vertical="center" wrapText="1"/>
      <protection/>
    </xf>
    <xf numFmtId="0" fontId="3" fillId="0" borderId="26" xfId="58" applyFont="1" applyBorder="1" applyAlignment="1">
      <alignment horizontal="center" vertical="center" wrapText="1"/>
      <protection/>
    </xf>
    <xf numFmtId="16" fontId="0" fillId="0" borderId="28" xfId="58" applyNumberFormat="1" applyFont="1" applyBorder="1" applyAlignment="1">
      <alignment horizontal="center" vertical="center" wrapText="1"/>
      <protection/>
    </xf>
    <xf numFmtId="16" fontId="0" fillId="0" borderId="28" xfId="58" applyNumberFormat="1" applyFont="1" applyBorder="1" applyAlignment="1">
      <alignment vertical="center" wrapText="1"/>
      <protection/>
    </xf>
    <xf numFmtId="0" fontId="0" fillId="0" borderId="31" xfId="58" applyFont="1" applyBorder="1" applyAlignment="1">
      <alignment horizontal="right" vertical="center" wrapText="1"/>
      <protection/>
    </xf>
    <xf numFmtId="0" fontId="3" fillId="0" borderId="25" xfId="58" applyFont="1" applyBorder="1" applyAlignment="1">
      <alignment horizontal="center" vertical="center" wrapText="1"/>
      <protection/>
    </xf>
    <xf numFmtId="0" fontId="3" fillId="0" borderId="26" xfId="58" applyFont="1" applyBorder="1" applyAlignment="1">
      <alignment horizontal="center" vertical="center"/>
      <protection/>
    </xf>
    <xf numFmtId="0" fontId="3" fillId="0" borderId="30" xfId="58" applyFont="1" applyBorder="1" applyAlignment="1">
      <alignment horizontal="center" vertical="center"/>
      <protection/>
    </xf>
    <xf numFmtId="0" fontId="0" fillId="0" borderId="0" xfId="58" applyFont="1" applyAlignment="1">
      <alignment vertical="top" wrapText="1"/>
      <protection/>
    </xf>
    <xf numFmtId="0" fontId="3" fillId="0" borderId="30" xfId="58" applyFont="1" applyBorder="1" applyAlignment="1">
      <alignment horizontal="center" vertical="center" wrapText="1"/>
      <protection/>
    </xf>
    <xf numFmtId="0" fontId="0" fillId="0" borderId="28" xfId="58" applyFont="1" applyBorder="1" applyAlignment="1">
      <alignment vertical="top" wrapText="1"/>
      <protection/>
    </xf>
    <xf numFmtId="0" fontId="0" fillId="0" borderId="32" xfId="58" applyFont="1" applyBorder="1" applyAlignment="1">
      <alignment horizontal="justify" vertical="top"/>
      <protection/>
    </xf>
    <xf numFmtId="0" fontId="0" fillId="0" borderId="33" xfId="58" applyFont="1" applyBorder="1" applyAlignment="1">
      <alignment horizontal="justify" vertical="top"/>
      <protection/>
    </xf>
    <xf numFmtId="0" fontId="0" fillId="0" borderId="34" xfId="58" applyFont="1" applyBorder="1" applyAlignment="1">
      <alignment horizontal="justify" vertical="top"/>
      <protection/>
    </xf>
    <xf numFmtId="177" fontId="3" fillId="0" borderId="35" xfId="59" applyNumberFormat="1" applyFont="1" applyBorder="1" applyAlignment="1">
      <alignment horizontal="center" vertical="top"/>
      <protection/>
    </xf>
    <xf numFmtId="177" fontId="0" fillId="0" borderId="36" xfId="59" applyNumberFormat="1" applyFont="1" applyBorder="1" applyAlignment="1">
      <alignment vertical="top" wrapText="1"/>
      <protection/>
    </xf>
    <xf numFmtId="177" fontId="0" fillId="0" borderId="36" xfId="59" applyNumberFormat="1" applyFont="1" applyBorder="1" applyAlignment="1">
      <alignment vertical="top"/>
      <protection/>
    </xf>
    <xf numFmtId="177" fontId="3" fillId="0" borderId="36" xfId="59" applyNumberFormat="1" applyFont="1" applyBorder="1" applyAlignment="1">
      <alignment horizontal="right" vertical="top"/>
      <protection/>
    </xf>
    <xf numFmtId="177" fontId="3" fillId="0" borderId="36" xfId="59" applyNumberFormat="1" applyFont="1" applyBorder="1" applyAlignment="1">
      <alignment vertical="top"/>
      <protection/>
    </xf>
    <xf numFmtId="9" fontId="0" fillId="0" borderId="36" xfId="62" applyFont="1" applyBorder="1" applyAlignment="1">
      <alignment horizontal="center" vertical="top"/>
    </xf>
    <xf numFmtId="177" fontId="3" fillId="0" borderId="36" xfId="59" applyNumberFormat="1" applyFont="1" applyBorder="1" applyAlignment="1">
      <alignment horizontal="right" vertical="top" wrapText="1"/>
      <protection/>
    </xf>
    <xf numFmtId="177" fontId="0" fillId="0" borderId="0" xfId="59" applyNumberFormat="1" applyFont="1" applyBorder="1" applyAlignment="1">
      <alignment vertical="top"/>
      <protection/>
    </xf>
    <xf numFmtId="177" fontId="3" fillId="0" borderId="37" xfId="59" applyNumberFormat="1" applyFont="1" applyBorder="1" applyAlignment="1">
      <alignment horizontal="center" vertical="top"/>
      <protection/>
    </xf>
    <xf numFmtId="177" fontId="0" fillId="0" borderId="0" xfId="59" applyNumberFormat="1" applyFont="1" applyBorder="1" applyAlignment="1">
      <alignment vertical="top" wrapText="1"/>
      <protection/>
    </xf>
    <xf numFmtId="177" fontId="3" fillId="0" borderId="0" xfId="59" applyNumberFormat="1" applyFont="1" applyBorder="1" applyAlignment="1">
      <alignment vertical="top"/>
      <protection/>
    </xf>
    <xf numFmtId="9" fontId="0" fillId="0" borderId="0" xfId="62" applyFont="1" applyBorder="1" applyAlignment="1">
      <alignment horizontal="center" vertical="top"/>
    </xf>
    <xf numFmtId="177" fontId="0" fillId="0" borderId="11" xfId="59" applyNumberFormat="1" applyFont="1" applyBorder="1" applyAlignment="1">
      <alignment vertical="top" wrapText="1"/>
      <protection/>
    </xf>
    <xf numFmtId="177" fontId="3" fillId="33" borderId="38" xfId="59" applyNumberFormat="1" applyFont="1" applyFill="1" applyBorder="1" applyAlignment="1">
      <alignment horizontal="center" vertical="top"/>
      <protection/>
    </xf>
    <xf numFmtId="177" fontId="0" fillId="0" borderId="0" xfId="59" applyNumberFormat="1" applyFont="1" applyBorder="1" applyAlignment="1">
      <alignment horizontal="center" vertical="top"/>
      <protection/>
    </xf>
    <xf numFmtId="177" fontId="3" fillId="0" borderId="39" xfId="59" applyNumberFormat="1" applyFont="1" applyBorder="1" applyAlignment="1">
      <alignment horizontal="center" vertical="top" wrapText="1"/>
      <protection/>
    </xf>
    <xf numFmtId="177" fontId="3" fillId="34" borderId="39" xfId="59" applyNumberFormat="1" applyFont="1" applyFill="1" applyBorder="1" applyAlignment="1">
      <alignment horizontal="center" vertical="top" wrapText="1"/>
      <protection/>
    </xf>
    <xf numFmtId="9" fontId="3" fillId="0" borderId="39" xfId="62" applyFont="1" applyBorder="1" applyAlignment="1">
      <alignment horizontal="center" vertical="top" wrapText="1"/>
    </xf>
    <xf numFmtId="177" fontId="3" fillId="0" borderId="39" xfId="59" applyNumberFormat="1" applyFont="1" applyBorder="1" applyAlignment="1" quotePrefix="1">
      <alignment horizontal="center" vertical="top" wrapText="1"/>
      <protection/>
    </xf>
    <xf numFmtId="177" fontId="3" fillId="0" borderId="40" xfId="59" applyNumberFormat="1" applyFont="1" applyBorder="1" applyAlignment="1">
      <alignment horizontal="center" vertical="top" wrapText="1"/>
      <protection/>
    </xf>
    <xf numFmtId="177" fontId="3" fillId="33" borderId="40" xfId="59" applyNumberFormat="1" applyFont="1" applyFill="1" applyBorder="1" applyAlignment="1">
      <alignment horizontal="center" vertical="top" wrapText="1"/>
      <protection/>
    </xf>
    <xf numFmtId="177" fontId="3" fillId="0" borderId="40" xfId="59" applyNumberFormat="1" applyFont="1" applyBorder="1" applyAlignment="1">
      <alignment horizontal="right" vertical="top" wrapText="1"/>
      <protection/>
    </xf>
    <xf numFmtId="177" fontId="3" fillId="33" borderId="40" xfId="59" applyNumberFormat="1" applyFont="1" applyFill="1" applyBorder="1" applyAlignment="1">
      <alignment horizontal="right" vertical="top" wrapText="1"/>
      <protection/>
    </xf>
    <xf numFmtId="177" fontId="3" fillId="34" borderId="40" xfId="59" applyNumberFormat="1" applyFont="1" applyFill="1" applyBorder="1" applyAlignment="1">
      <alignment horizontal="right" vertical="top" wrapText="1"/>
      <protection/>
    </xf>
    <xf numFmtId="9" fontId="3" fillId="0" borderId="40" xfId="62" applyFont="1" applyBorder="1" applyAlignment="1">
      <alignment horizontal="right" vertical="top" wrapText="1"/>
    </xf>
    <xf numFmtId="177" fontId="3" fillId="33" borderId="37" xfId="59" applyNumberFormat="1" applyFont="1" applyFill="1" applyBorder="1" applyAlignment="1">
      <alignment horizontal="right" vertical="top" wrapText="1"/>
      <protection/>
    </xf>
    <xf numFmtId="177" fontId="3" fillId="0" borderId="37" xfId="59" applyNumberFormat="1" applyFont="1" applyBorder="1" applyAlignment="1">
      <alignment horizontal="right" vertical="top" wrapText="1"/>
      <protection/>
    </xf>
    <xf numFmtId="177" fontId="3" fillId="33" borderId="37" xfId="59" applyNumberFormat="1" applyFont="1" applyFill="1" applyBorder="1" applyAlignment="1">
      <alignment horizontal="center" vertical="top" wrapText="1"/>
      <protection/>
    </xf>
    <xf numFmtId="177" fontId="3" fillId="0" borderId="41" xfId="59" applyNumberFormat="1" applyFont="1" applyBorder="1" applyAlignment="1">
      <alignment horizontal="left" vertical="top" wrapText="1"/>
      <protection/>
    </xf>
    <xf numFmtId="177" fontId="3" fillId="35" borderId="40" xfId="59" applyNumberFormat="1" applyFont="1" applyFill="1" applyBorder="1" applyAlignment="1">
      <alignment vertical="top"/>
      <protection/>
    </xf>
    <xf numFmtId="177" fontId="3" fillId="33" borderId="40" xfId="59" applyNumberFormat="1" applyFont="1" applyFill="1" applyBorder="1" applyAlignment="1">
      <alignment vertical="top"/>
      <protection/>
    </xf>
    <xf numFmtId="177" fontId="3" fillId="35" borderId="40" xfId="59" applyNumberFormat="1" applyFont="1" applyFill="1" applyBorder="1" applyAlignment="1">
      <alignment horizontal="right" vertical="top"/>
      <protection/>
    </xf>
    <xf numFmtId="177" fontId="3" fillId="33" borderId="40" xfId="59" applyNumberFormat="1" applyFont="1" applyFill="1" applyBorder="1" applyAlignment="1">
      <alignment horizontal="right" vertical="top"/>
      <protection/>
    </xf>
    <xf numFmtId="9" fontId="3" fillId="35" borderId="40" xfId="62" applyFont="1" applyFill="1" applyBorder="1" applyAlignment="1">
      <alignment horizontal="right" vertical="top"/>
    </xf>
    <xf numFmtId="177" fontId="3" fillId="33" borderId="37" xfId="59" applyNumberFormat="1" applyFont="1" applyFill="1" applyBorder="1" applyAlignment="1">
      <alignment horizontal="right" vertical="top"/>
      <protection/>
    </xf>
    <xf numFmtId="177" fontId="3" fillId="33" borderId="37" xfId="59" applyNumberFormat="1" applyFont="1" applyFill="1" applyBorder="1" applyAlignment="1">
      <alignment vertical="top"/>
      <protection/>
    </xf>
    <xf numFmtId="177" fontId="3" fillId="35" borderId="41" xfId="59" applyNumberFormat="1" applyFont="1" applyFill="1" applyBorder="1" applyAlignment="1">
      <alignment horizontal="left" vertical="top" wrapText="1"/>
      <protection/>
    </xf>
    <xf numFmtId="182" fontId="0" fillId="0" borderId="40" xfId="59" applyNumberFormat="1" applyFont="1" applyBorder="1" applyAlignment="1">
      <alignment horizontal="right" vertical="top" wrapText="1"/>
      <protection/>
    </xf>
    <xf numFmtId="182" fontId="3" fillId="33" borderId="40" xfId="59" applyNumberFormat="1" applyFont="1" applyFill="1" applyBorder="1" applyAlignment="1">
      <alignment horizontal="right" vertical="top"/>
      <protection/>
    </xf>
    <xf numFmtId="182" fontId="0" fillId="34" borderId="40" xfId="59" applyNumberFormat="1" applyFont="1" applyFill="1" applyBorder="1" applyAlignment="1">
      <alignment horizontal="right" vertical="top"/>
      <protection/>
    </xf>
    <xf numFmtId="177" fontId="0" fillId="0" borderId="41" xfId="59" applyNumberFormat="1" applyFont="1" applyFill="1" applyBorder="1" applyAlignment="1">
      <alignment horizontal="left" vertical="top" wrapText="1"/>
      <protection/>
    </xf>
    <xf numFmtId="182" fontId="3" fillId="34" borderId="40" xfId="59" applyNumberFormat="1" applyFont="1" applyFill="1" applyBorder="1" applyAlignment="1">
      <alignment horizontal="right" vertical="top"/>
      <protection/>
    </xf>
    <xf numFmtId="177" fontId="0" fillId="0" borderId="40" xfId="59" applyNumberFormat="1" applyFont="1" applyBorder="1" applyAlignment="1">
      <alignment vertical="top" wrapText="1"/>
      <protection/>
    </xf>
    <xf numFmtId="182" fontId="0" fillId="33" borderId="40" xfId="59" applyNumberFormat="1" applyFont="1" applyFill="1" applyBorder="1" applyAlignment="1">
      <alignment horizontal="right" vertical="top"/>
      <protection/>
    </xf>
    <xf numFmtId="182" fontId="0" fillId="0" borderId="40" xfId="59" applyNumberFormat="1" applyFont="1" applyBorder="1" applyAlignment="1">
      <alignment horizontal="right" vertical="top"/>
      <protection/>
    </xf>
    <xf numFmtId="182" fontId="3" fillId="0" borderId="40" xfId="59" applyNumberFormat="1" applyFont="1" applyBorder="1" applyAlignment="1">
      <alignment horizontal="right" vertical="top"/>
      <protection/>
    </xf>
    <xf numFmtId="9" fontId="0" fillId="0" borderId="40" xfId="62" applyFont="1" applyBorder="1" applyAlignment="1">
      <alignment horizontal="right" vertical="top" wrapText="1"/>
    </xf>
    <xf numFmtId="177" fontId="0" fillId="33" borderId="37" xfId="59" applyNumberFormat="1" applyFont="1" applyFill="1" applyBorder="1" applyAlignment="1">
      <alignment horizontal="right" vertical="top" wrapText="1"/>
      <protection/>
    </xf>
    <xf numFmtId="177" fontId="0" fillId="33" borderId="37" xfId="59" applyNumberFormat="1" applyFont="1" applyFill="1" applyBorder="1" applyAlignment="1">
      <alignment horizontal="center" vertical="top" wrapText="1"/>
      <protection/>
    </xf>
    <xf numFmtId="177" fontId="0" fillId="0" borderId="41" xfId="59" applyNumberFormat="1" applyFont="1" applyBorder="1" applyAlignment="1">
      <alignment horizontal="left" vertical="top" wrapText="1"/>
      <protection/>
    </xf>
    <xf numFmtId="182" fontId="3" fillId="0" borderId="40" xfId="59" applyNumberFormat="1" applyFont="1" applyBorder="1" applyAlignment="1">
      <alignment horizontal="right" vertical="top" wrapText="1"/>
      <protection/>
    </xf>
    <xf numFmtId="182" fontId="3" fillId="33" borderId="42" xfId="59" applyNumberFormat="1" applyFont="1" applyFill="1" applyBorder="1" applyAlignment="1">
      <alignment horizontal="left" vertical="top" wrapText="1"/>
      <protection/>
    </xf>
    <xf numFmtId="182" fontId="3" fillId="0" borderId="42" xfId="59" applyNumberFormat="1" applyFont="1" applyBorder="1" applyAlignment="1">
      <alignment horizontal="right" vertical="top" wrapText="1"/>
      <protection/>
    </xf>
    <xf numFmtId="182" fontId="3" fillId="33" borderId="42" xfId="59" applyNumberFormat="1" applyFont="1" applyFill="1" applyBorder="1" applyAlignment="1">
      <alignment horizontal="right" vertical="top" wrapText="1"/>
      <protection/>
    </xf>
    <xf numFmtId="177" fontId="3" fillId="33" borderId="42" xfId="59" applyNumberFormat="1" applyFont="1" applyFill="1" applyBorder="1" applyAlignment="1">
      <alignment horizontal="right" vertical="top" wrapText="1"/>
      <protection/>
    </xf>
    <xf numFmtId="177" fontId="3" fillId="0" borderId="40" xfId="59" applyNumberFormat="1" applyFont="1" applyBorder="1" applyAlignment="1">
      <alignment horizontal="left" vertical="top" wrapText="1"/>
      <protection/>
    </xf>
    <xf numFmtId="182" fontId="3" fillId="0" borderId="40" xfId="59" applyNumberFormat="1" applyFont="1" applyBorder="1" applyAlignment="1">
      <alignment horizontal="left" vertical="top" wrapText="1"/>
      <protection/>
    </xf>
    <xf numFmtId="182" fontId="3" fillId="33" borderId="40" xfId="59" applyNumberFormat="1" applyFont="1" applyFill="1" applyBorder="1" applyAlignment="1">
      <alignment horizontal="right" vertical="top" wrapText="1"/>
      <protection/>
    </xf>
    <xf numFmtId="182" fontId="3" fillId="34" borderId="40" xfId="59" applyNumberFormat="1" applyFont="1" applyFill="1" applyBorder="1" applyAlignment="1">
      <alignment horizontal="right" vertical="top" wrapText="1"/>
      <protection/>
    </xf>
    <xf numFmtId="182" fontId="3" fillId="35" borderId="40" xfId="59" applyNumberFormat="1" applyFont="1" applyFill="1" applyBorder="1" applyAlignment="1">
      <alignment vertical="top"/>
      <protection/>
    </xf>
    <xf numFmtId="177" fontId="0" fillId="0" borderId="40" xfId="59" applyNumberFormat="1" applyFont="1" applyBorder="1" applyAlignment="1">
      <alignment horizontal="justify" vertical="top" wrapText="1"/>
      <protection/>
    </xf>
    <xf numFmtId="182" fontId="0" fillId="0" borderId="40" xfId="59" applyNumberFormat="1" applyFont="1" applyBorder="1" applyAlignment="1">
      <alignment horizontal="justify" vertical="top" wrapText="1"/>
      <protection/>
    </xf>
    <xf numFmtId="182" fontId="0" fillId="33" borderId="40" xfId="59" applyNumberFormat="1" applyFont="1" applyFill="1" applyBorder="1" applyAlignment="1">
      <alignment horizontal="right" vertical="top" wrapText="1"/>
      <protection/>
    </xf>
    <xf numFmtId="182" fontId="0" fillId="34" borderId="40" xfId="59" applyNumberFormat="1" applyFont="1" applyFill="1" applyBorder="1" applyAlignment="1">
      <alignment horizontal="right" vertical="top" wrapText="1"/>
      <protection/>
    </xf>
    <xf numFmtId="177" fontId="3" fillId="0" borderId="40" xfId="59" applyNumberFormat="1" applyFont="1" applyBorder="1" applyAlignment="1">
      <alignment vertical="top" wrapText="1"/>
      <protection/>
    </xf>
    <xf numFmtId="182" fontId="3" fillId="0" borderId="40" xfId="59" applyNumberFormat="1" applyFont="1" applyBorder="1" applyAlignment="1">
      <alignment vertical="top" wrapText="1"/>
      <protection/>
    </xf>
    <xf numFmtId="182" fontId="0" fillId="0" borderId="43" xfId="59" applyNumberFormat="1" applyFont="1" applyBorder="1" applyAlignment="1">
      <alignment horizontal="right" vertical="top" wrapText="1"/>
      <protection/>
    </xf>
    <xf numFmtId="177" fontId="13" fillId="0" borderId="0" xfId="59" applyNumberFormat="1" applyFont="1" applyBorder="1" applyAlignment="1">
      <alignment vertical="top"/>
      <protection/>
    </xf>
    <xf numFmtId="177" fontId="0" fillId="0" borderId="37" xfId="59" applyNumberFormat="1" applyFont="1" applyBorder="1" applyAlignment="1">
      <alignment horizontal="center" vertical="top"/>
      <protection/>
    </xf>
    <xf numFmtId="0" fontId="3" fillId="0" borderId="44" xfId="58" applyFont="1" applyBorder="1" applyAlignment="1">
      <alignment horizontal="center"/>
      <protection/>
    </xf>
    <xf numFmtId="0" fontId="0" fillId="0" borderId="45" xfId="58" applyFont="1" applyBorder="1" applyAlignment="1">
      <alignment horizontal="center" vertical="top"/>
      <protection/>
    </xf>
    <xf numFmtId="0" fontId="0" fillId="0" borderId="46" xfId="58" applyFont="1" applyBorder="1" applyAlignment="1">
      <alignment horizontal="justify" vertical="top"/>
      <protection/>
    </xf>
    <xf numFmtId="0" fontId="0" fillId="0" borderId="46" xfId="58" applyFont="1" applyBorder="1" applyAlignment="1">
      <alignment vertical="top"/>
      <protection/>
    </xf>
    <xf numFmtId="0" fontId="0" fillId="0" borderId="46" xfId="58" applyFont="1" applyBorder="1" applyAlignment="1">
      <alignment horizontal="right" vertical="top"/>
      <protection/>
    </xf>
    <xf numFmtId="0" fontId="14" fillId="0" borderId="47" xfId="58" applyFont="1" applyBorder="1" applyAlignment="1">
      <alignment horizontal="center" vertical="center"/>
      <protection/>
    </xf>
    <xf numFmtId="0" fontId="0" fillId="0" borderId="48" xfId="58" applyFont="1" applyBorder="1" applyAlignment="1">
      <alignment horizontal="center" vertical="top"/>
      <protection/>
    </xf>
    <xf numFmtId="0" fontId="0" fillId="0" borderId="39" xfId="58" applyFont="1" applyBorder="1" applyAlignment="1">
      <alignment horizontal="justify" vertical="top"/>
      <protection/>
    </xf>
    <xf numFmtId="0" fontId="0" fillId="0" borderId="39" xfId="58" applyFont="1" applyBorder="1" applyAlignment="1">
      <alignment vertical="top"/>
      <protection/>
    </xf>
    <xf numFmtId="0" fontId="0" fillId="0" borderId="39" xfId="58" applyFont="1" applyBorder="1" applyAlignment="1">
      <alignment horizontal="right" vertical="top"/>
      <protection/>
    </xf>
    <xf numFmtId="0" fontId="14" fillId="0" borderId="49" xfId="58" applyFont="1" applyBorder="1" applyAlignment="1">
      <alignment horizontal="center" vertical="center"/>
      <protection/>
    </xf>
    <xf numFmtId="0" fontId="0" fillId="0" borderId="50" xfId="58" applyFont="1" applyBorder="1" applyAlignment="1">
      <alignment horizontal="center" vertical="top"/>
      <protection/>
    </xf>
    <xf numFmtId="0" fontId="0" fillId="0" borderId="51" xfId="58" applyFont="1" applyBorder="1" applyAlignment="1">
      <alignment horizontal="justify" vertical="top"/>
      <protection/>
    </xf>
    <xf numFmtId="0" fontId="0" fillId="0" borderId="51" xfId="58" applyFont="1" applyFill="1" applyBorder="1" applyAlignment="1">
      <alignment vertical="top"/>
      <protection/>
    </xf>
    <xf numFmtId="0" fontId="0" fillId="0" borderId="51" xfId="58" applyFont="1" applyBorder="1" applyAlignment="1">
      <alignment horizontal="right" vertical="top"/>
      <protection/>
    </xf>
    <xf numFmtId="0" fontId="3" fillId="0" borderId="52" xfId="58" applyFont="1" applyBorder="1" applyAlignment="1">
      <alignment horizontal="center" vertical="top"/>
      <protection/>
    </xf>
    <xf numFmtId="0" fontId="3" fillId="0" borderId="53" xfId="58" applyFont="1" applyBorder="1" applyAlignment="1">
      <alignment horizontal="center" vertical="top"/>
      <protection/>
    </xf>
    <xf numFmtId="0" fontId="0" fillId="0" borderId="51" xfId="58" applyFont="1" applyBorder="1" applyAlignment="1" quotePrefix="1">
      <alignment vertical="top"/>
      <protection/>
    </xf>
    <xf numFmtId="0" fontId="0" fillId="0" borderId="46" xfId="58" applyFont="1" applyBorder="1" applyAlignment="1" quotePrefix="1">
      <alignment vertical="top"/>
      <protection/>
    </xf>
    <xf numFmtId="0" fontId="0" fillId="0" borderId="39" xfId="58" applyFont="1" applyBorder="1" applyAlignment="1" quotePrefix="1">
      <alignment vertical="top"/>
      <protection/>
    </xf>
    <xf numFmtId="0" fontId="0" fillId="0" borderId="46" xfId="58" applyFont="1" applyFill="1" applyBorder="1" applyAlignment="1">
      <alignment vertical="top" wrapText="1"/>
      <protection/>
    </xf>
    <xf numFmtId="0" fontId="5" fillId="0" borderId="0" xfId="58" applyFont="1" applyAlignment="1">
      <alignment horizontal="center" wrapText="1"/>
      <protection/>
    </xf>
    <xf numFmtId="0" fontId="3" fillId="0" borderId="30" xfId="58" applyFont="1" applyBorder="1" applyAlignment="1">
      <alignment horizontal="center" vertical="top" wrapText="1"/>
      <protection/>
    </xf>
    <xf numFmtId="0" fontId="0" fillId="0" borderId="25" xfId="58" applyFont="1" applyBorder="1" applyAlignment="1">
      <alignment horizontal="justify" vertical="top" wrapText="1"/>
      <protection/>
    </xf>
    <xf numFmtId="0" fontId="14" fillId="0" borderId="32" xfId="58" applyFont="1" applyBorder="1" applyAlignment="1">
      <alignment horizontal="center" vertical="center"/>
      <protection/>
    </xf>
    <xf numFmtId="0" fontId="0" fillId="0" borderId="32" xfId="58" applyFont="1" applyBorder="1" applyAlignment="1">
      <alignment/>
      <protection/>
    </xf>
    <xf numFmtId="0" fontId="14" fillId="0" borderId="33" xfId="58" applyFont="1" applyBorder="1" applyAlignment="1">
      <alignment horizontal="center" vertical="center"/>
      <protection/>
    </xf>
    <xf numFmtId="0" fontId="0" fillId="0" borderId="33" xfId="58" applyFont="1" applyBorder="1" applyAlignment="1">
      <alignment/>
      <protection/>
    </xf>
    <xf numFmtId="0" fontId="0" fillId="0" borderId="32" xfId="58" applyFont="1" applyFill="1" applyBorder="1" applyAlignment="1">
      <alignment horizontal="center"/>
      <protection/>
    </xf>
    <xf numFmtId="0" fontId="14" fillId="0" borderId="34" xfId="58" applyFont="1" applyBorder="1" applyAlignment="1">
      <alignment horizontal="center" vertical="center"/>
      <protection/>
    </xf>
    <xf numFmtId="0" fontId="0" fillId="0" borderId="34" xfId="58" applyFont="1" applyFill="1" applyBorder="1" applyAlignment="1">
      <alignment horizontal="center"/>
      <protection/>
    </xf>
    <xf numFmtId="0" fontId="0" fillId="0" borderId="33" xfId="58" applyFont="1" applyFill="1" applyBorder="1" applyAlignment="1">
      <alignment horizontal="center"/>
      <protection/>
    </xf>
    <xf numFmtId="0" fontId="0" fillId="0" borderId="25" xfId="58" applyFont="1" applyBorder="1" applyAlignment="1">
      <alignment horizontal="center" vertical="center" wrapText="1"/>
      <protection/>
    </xf>
    <xf numFmtId="0" fontId="0" fillId="0" borderId="28" xfId="58" applyFont="1" applyBorder="1" applyAlignment="1">
      <alignment horizontal="left" vertical="top"/>
      <protection/>
    </xf>
    <xf numFmtId="0" fontId="0" fillId="0" borderId="0" xfId="58" applyFont="1" applyAlignment="1">
      <alignment horizontal="center" vertical="center" wrapText="1"/>
      <protection/>
    </xf>
    <xf numFmtId="0" fontId="14" fillId="0" borderId="25" xfId="58" applyFont="1" applyBorder="1" applyAlignment="1">
      <alignment horizontal="center" vertical="center" wrapText="1"/>
      <protection/>
    </xf>
    <xf numFmtId="0" fontId="0" fillId="0" borderId="25" xfId="58" applyFont="1" applyFill="1" applyBorder="1" applyAlignment="1">
      <alignment horizontal="center" vertical="center" wrapText="1"/>
      <protection/>
    </xf>
    <xf numFmtId="0" fontId="3" fillId="34" borderId="27" xfId="58" applyFont="1" applyFill="1" applyBorder="1" applyAlignment="1">
      <alignment horizontal="center" vertical="top" wrapText="1"/>
      <protection/>
    </xf>
    <xf numFmtId="0" fontId="3" fillId="34" borderId="28" xfId="58" applyFont="1" applyFill="1" applyBorder="1" applyAlignment="1">
      <alignment horizontal="justify" vertical="top"/>
      <protection/>
    </xf>
    <xf numFmtId="0" fontId="3" fillId="34" borderId="28" xfId="58" applyFont="1" applyFill="1" applyBorder="1" applyAlignment="1">
      <alignment vertical="top"/>
      <protection/>
    </xf>
    <xf numFmtId="0" fontId="3" fillId="34" borderId="28" xfId="58" applyFont="1" applyFill="1" applyBorder="1" applyAlignment="1">
      <alignment vertical="top" wrapText="1"/>
      <protection/>
    </xf>
    <xf numFmtId="16" fontId="3" fillId="34" borderId="28" xfId="58" applyNumberFormat="1" applyFont="1" applyFill="1" applyBorder="1" applyAlignment="1">
      <alignment vertical="center" wrapText="1"/>
      <protection/>
    </xf>
    <xf numFmtId="0" fontId="3" fillId="34" borderId="25" xfId="58" applyFont="1" applyFill="1" applyBorder="1" applyAlignment="1">
      <alignment horizontal="center" vertical="center" wrapText="1"/>
      <protection/>
    </xf>
    <xf numFmtId="0" fontId="0" fillId="0" borderId="27" xfId="58" applyFont="1" applyFill="1" applyBorder="1" applyAlignment="1">
      <alignment horizontal="center" vertical="top" wrapText="1"/>
      <protection/>
    </xf>
    <xf numFmtId="0" fontId="0" fillId="0" borderId="28" xfId="58" applyFont="1" applyFill="1" applyBorder="1" applyAlignment="1">
      <alignment horizontal="justify" vertical="top"/>
      <protection/>
    </xf>
    <xf numFmtId="0" fontId="0" fillId="0" borderId="28" xfId="58" applyFont="1" applyFill="1" applyBorder="1" applyAlignment="1">
      <alignment vertical="top"/>
      <protection/>
    </xf>
    <xf numFmtId="0" fontId="0" fillId="0" borderId="28" xfId="58" applyFont="1" applyFill="1" applyBorder="1" applyAlignment="1">
      <alignment vertical="top" wrapText="1"/>
      <protection/>
    </xf>
    <xf numFmtId="16" fontId="0" fillId="0" borderId="28" xfId="58" applyNumberFormat="1" applyFont="1" applyFill="1" applyBorder="1" applyAlignment="1">
      <alignment vertical="center" wrapText="1"/>
      <protection/>
    </xf>
    <xf numFmtId="0" fontId="3" fillId="0" borderId="0" xfId="58" applyFont="1" applyAlignment="1">
      <alignment horizontal="right" vertical="center" wrapText="1"/>
      <protection/>
    </xf>
    <xf numFmtId="177" fontId="3" fillId="0" borderId="54" xfId="59" applyNumberFormat="1" applyFont="1" applyBorder="1" applyAlignment="1">
      <alignment vertical="top" wrapText="1"/>
      <protection/>
    </xf>
    <xf numFmtId="177" fontId="3" fillId="0" borderId="55" xfId="59" applyNumberFormat="1" applyFont="1" applyBorder="1" applyAlignment="1">
      <alignment horizontal="center" vertical="top"/>
      <protection/>
    </xf>
    <xf numFmtId="177" fontId="3" fillId="0" borderId="56" xfId="59" applyNumberFormat="1" applyFont="1" applyBorder="1" applyAlignment="1">
      <alignment horizontal="center" vertical="top"/>
      <protection/>
    </xf>
    <xf numFmtId="177" fontId="3" fillId="0" borderId="0" xfId="59" applyNumberFormat="1" applyFont="1" applyBorder="1" applyAlignment="1">
      <alignment horizontal="center" vertical="top"/>
      <protection/>
    </xf>
    <xf numFmtId="177" fontId="3" fillId="0" borderId="11" xfId="59" applyNumberFormat="1" applyFont="1" applyBorder="1" applyAlignment="1">
      <alignment horizontal="center" vertical="top"/>
      <protection/>
    </xf>
    <xf numFmtId="177" fontId="3" fillId="0" borderId="57" xfId="59" applyNumberFormat="1" applyFont="1" applyBorder="1" applyAlignment="1">
      <alignment horizontal="center" vertical="top" wrapText="1"/>
      <protection/>
    </xf>
    <xf numFmtId="177" fontId="3" fillId="0" borderId="58" xfId="59" applyNumberFormat="1" applyFont="1" applyBorder="1" applyAlignment="1">
      <alignment horizontal="center" vertical="top" wrapText="1"/>
      <protection/>
    </xf>
    <xf numFmtId="177" fontId="3" fillId="0" borderId="59" xfId="59" applyNumberFormat="1" applyFont="1" applyBorder="1" applyAlignment="1">
      <alignment horizontal="center" vertical="top" wrapText="1"/>
      <protection/>
    </xf>
    <xf numFmtId="177" fontId="3" fillId="0" borderId="60" xfId="59" applyNumberFormat="1" applyFont="1" applyBorder="1" applyAlignment="1">
      <alignment horizontal="center" vertical="top" wrapText="1"/>
      <protection/>
    </xf>
    <xf numFmtId="177" fontId="3" fillId="33" borderId="38" xfId="59" applyNumberFormat="1" applyFont="1" applyFill="1" applyBorder="1" applyAlignment="1">
      <alignment horizontal="center" vertical="top" wrapText="1"/>
      <protection/>
    </xf>
    <xf numFmtId="177" fontId="3" fillId="33" borderId="39" xfId="59" applyNumberFormat="1" applyFont="1" applyFill="1" applyBorder="1" applyAlignment="1">
      <alignment horizontal="center" vertical="top" wrapText="1"/>
      <protection/>
    </xf>
    <xf numFmtId="0" fontId="14" fillId="0" borderId="29" xfId="58" applyFont="1" applyBorder="1" applyAlignment="1">
      <alignment horizontal="center" vertical="center" wrapText="1"/>
      <protection/>
    </xf>
    <xf numFmtId="0" fontId="0" fillId="0" borderId="29" xfId="58" applyFont="1" applyBorder="1" applyAlignment="1">
      <alignment horizontal="justify" vertical="top"/>
      <protection/>
    </xf>
    <xf numFmtId="0" fontId="0" fillId="0" borderId="29" xfId="58" applyFont="1" applyBorder="1" applyAlignment="1">
      <alignment vertical="top"/>
      <protection/>
    </xf>
    <xf numFmtId="0" fontId="0" fillId="0" borderId="29" xfId="58" applyFont="1" applyBorder="1" applyAlignment="1">
      <alignment vertical="top" wrapText="1"/>
      <protection/>
    </xf>
    <xf numFmtId="177" fontId="3" fillId="33" borderId="57" xfId="59" applyNumberFormat="1" applyFont="1" applyFill="1" applyBorder="1" applyAlignment="1">
      <alignment horizontal="center" vertical="top" wrapText="1"/>
      <protection/>
    </xf>
    <xf numFmtId="177" fontId="3" fillId="34" borderId="59" xfId="59" applyNumberFormat="1" applyFont="1" applyFill="1" applyBorder="1" applyAlignment="1">
      <alignment horizontal="center" vertical="top"/>
      <protection/>
    </xf>
    <xf numFmtId="177" fontId="3" fillId="34" borderId="60" xfId="59" applyNumberFormat="1" applyFont="1" applyFill="1" applyBorder="1" applyAlignment="1">
      <alignment horizontal="center" vertical="top"/>
      <protection/>
    </xf>
    <xf numFmtId="177" fontId="3" fillId="0" borderId="59" xfId="59" applyNumberFormat="1" applyFont="1" applyBorder="1" applyAlignment="1">
      <alignment horizontal="center" vertical="top"/>
      <protection/>
    </xf>
    <xf numFmtId="177" fontId="3" fillId="0" borderId="61" xfId="59" applyNumberFormat="1" applyFont="1" applyBorder="1" applyAlignment="1">
      <alignment horizontal="center" vertical="top"/>
      <protection/>
    </xf>
    <xf numFmtId="177" fontId="3" fillId="0" borderId="60" xfId="59" applyNumberFormat="1" applyFont="1" applyBorder="1" applyAlignment="1">
      <alignment horizontal="center" vertical="top"/>
      <protection/>
    </xf>
    <xf numFmtId="177" fontId="3" fillId="0" borderId="62" xfId="59" applyNumberFormat="1" applyFont="1" applyBorder="1" applyAlignment="1">
      <alignment horizontal="center" vertical="top" wrapText="1"/>
      <protection/>
    </xf>
    <xf numFmtId="177" fontId="3" fillId="33" borderId="58" xfId="59" applyNumberFormat="1" applyFont="1" applyFill="1" applyBorder="1" applyAlignment="1">
      <alignment horizontal="center" vertical="top" wrapText="1"/>
      <protection/>
    </xf>
    <xf numFmtId="177" fontId="3" fillId="0" borderId="63" xfId="59" applyNumberFormat="1" applyFont="1" applyBorder="1" applyAlignment="1">
      <alignment horizontal="center" vertical="top" wrapText="1"/>
      <protection/>
    </xf>
    <xf numFmtId="9" fontId="3" fillId="0" borderId="64" xfId="62" applyFont="1" applyFill="1" applyBorder="1" applyAlignment="1">
      <alignment horizontal="right" vertical="top"/>
    </xf>
    <xf numFmtId="0" fontId="3" fillId="0" borderId="12" xfId="58" applyFont="1" applyBorder="1" applyAlignment="1">
      <alignment horizontal="justify" vertical="top"/>
      <protection/>
    </xf>
    <xf numFmtId="0" fontId="3" fillId="0" borderId="25" xfId="58" applyFont="1" applyBorder="1" applyAlignment="1">
      <alignment horizontal="justify" vertical="top"/>
      <protection/>
    </xf>
    <xf numFmtId="0" fontId="3" fillId="0" borderId="27" xfId="58" applyFont="1" applyBorder="1" applyAlignment="1">
      <alignment vertical="top"/>
      <protection/>
    </xf>
    <xf numFmtId="0" fontId="3" fillId="0" borderId="27" xfId="58" applyFont="1" applyBorder="1" applyAlignment="1">
      <alignment vertical="top" wrapText="1"/>
      <protection/>
    </xf>
    <xf numFmtId="16" fontId="3" fillId="0" borderId="25" xfId="58" applyNumberFormat="1" applyFont="1" applyBorder="1" applyAlignment="1">
      <alignment vertical="center" wrapText="1"/>
      <protection/>
    </xf>
    <xf numFmtId="0" fontId="3" fillId="0" borderId="65" xfId="58" applyFont="1" applyFill="1" applyBorder="1" applyAlignment="1">
      <alignment horizontal="justify" vertical="top"/>
      <protection/>
    </xf>
    <xf numFmtId="0" fontId="3" fillId="0" borderId="25" xfId="58" applyFont="1" applyFill="1" applyBorder="1" applyAlignment="1">
      <alignment horizontal="justify" vertical="top"/>
      <protection/>
    </xf>
    <xf numFmtId="0" fontId="3" fillId="0" borderId="25" xfId="58" applyFont="1" applyBorder="1" applyAlignment="1">
      <alignment vertical="top"/>
      <protection/>
    </xf>
    <xf numFmtId="0" fontId="3" fillId="0" borderId="25" xfId="58" applyFont="1" applyBorder="1" applyAlignment="1">
      <alignment vertical="top" wrapText="1"/>
      <protection/>
    </xf>
    <xf numFmtId="16" fontId="0" fillId="0" borderId="25" xfId="58" applyNumberFormat="1" applyFont="1" applyBorder="1" applyAlignment="1">
      <alignment vertical="center" wrapText="1"/>
      <protection/>
    </xf>
    <xf numFmtId="16" fontId="0" fillId="0" borderId="25" xfId="58" applyNumberFormat="1" applyFont="1" applyBorder="1" applyAlignment="1">
      <alignment horizontal="right" vertical="center" wrapText="1"/>
      <protection/>
    </xf>
    <xf numFmtId="0" fontId="0" fillId="0" borderId="26" xfId="58" applyFont="1" applyBorder="1" applyAlignment="1">
      <alignment vertical="top"/>
      <protection/>
    </xf>
    <xf numFmtId="0" fontId="0" fillId="0" borderId="26" xfId="58" applyFont="1" applyBorder="1" applyAlignment="1">
      <alignment vertical="top" wrapText="1"/>
      <protection/>
    </xf>
    <xf numFmtId="16" fontId="0" fillId="0" borderId="26" xfId="58" applyNumberFormat="1" applyFont="1" applyBorder="1" applyAlignment="1">
      <alignment vertical="center" wrapText="1"/>
      <protection/>
    </xf>
    <xf numFmtId="0" fontId="0" fillId="0" borderId="25" xfId="58" applyFont="1" applyBorder="1" applyAlignment="1">
      <alignment horizontal="right" vertical="center" wrapText="1"/>
      <protection/>
    </xf>
    <xf numFmtId="175" fontId="0" fillId="0" borderId="29" xfId="58" applyNumberFormat="1" applyFont="1" applyBorder="1" applyAlignment="1">
      <alignment horizontal="right" vertical="center" wrapText="1"/>
      <protection/>
    </xf>
    <xf numFmtId="16" fontId="0" fillId="0" borderId="28" xfId="58" applyNumberFormat="1" applyFont="1" applyBorder="1" applyAlignment="1">
      <alignment horizontal="right" vertical="center" wrapText="1"/>
      <protection/>
    </xf>
    <xf numFmtId="0" fontId="3" fillId="0" borderId="27" xfId="58" applyFont="1" applyBorder="1" applyAlignment="1">
      <alignment horizontal="center" vertical="top" wrapText="1"/>
      <protection/>
    </xf>
    <xf numFmtId="0" fontId="3" fillId="0" borderId="25" xfId="58" applyFont="1" applyBorder="1" applyAlignment="1">
      <alignment horizontal="center" vertical="top" wrapText="1"/>
      <protection/>
    </xf>
    <xf numFmtId="0" fontId="0" fillId="0" borderId="25" xfId="58" applyFont="1" applyBorder="1" applyAlignment="1">
      <alignment horizontal="center" vertical="top" wrapText="1"/>
      <protection/>
    </xf>
    <xf numFmtId="41" fontId="18" fillId="0" borderId="0" xfId="42" applyNumberFormat="1" applyFont="1" applyFill="1" applyAlignment="1">
      <alignment/>
    </xf>
    <xf numFmtId="41" fontId="19" fillId="0" borderId="0" xfId="42" applyNumberFormat="1" applyFont="1" applyFill="1" applyAlignment="1">
      <alignment/>
    </xf>
    <xf numFmtId="41" fontId="13" fillId="0" borderId="12" xfId="62" applyNumberFormat="1" applyFont="1" applyFill="1" applyBorder="1" applyAlignment="1">
      <alignment horizontal="left"/>
    </xf>
    <xf numFmtId="41" fontId="13" fillId="0" borderId="0" xfId="0" applyNumberFormat="1" applyFont="1" applyFill="1" applyAlignment="1">
      <alignment/>
    </xf>
    <xf numFmtId="41" fontId="12" fillId="0" borderId="0" xfId="0" applyNumberFormat="1" applyFont="1" applyFill="1" applyAlignment="1">
      <alignment/>
    </xf>
    <xf numFmtId="41" fontId="13" fillId="0" borderId="12" xfId="42" applyNumberFormat="1" applyFont="1" applyFill="1" applyBorder="1" applyAlignment="1">
      <alignment horizontal="left"/>
    </xf>
    <xf numFmtId="41" fontId="12" fillId="0" borderId="0" xfId="42" applyNumberFormat="1" applyFont="1" applyFill="1" applyAlignment="1">
      <alignment/>
    </xf>
    <xf numFmtId="41" fontId="13" fillId="0" borderId="0" xfId="42" applyNumberFormat="1" applyFont="1" applyFill="1" applyAlignment="1">
      <alignment/>
    </xf>
    <xf numFmtId="41" fontId="12" fillId="0" borderId="12" xfId="42" applyNumberFormat="1" applyFont="1" applyFill="1" applyBorder="1" applyAlignment="1">
      <alignment horizontal="right"/>
    </xf>
    <xf numFmtId="41" fontId="12" fillId="0" borderId="30" xfId="42" applyNumberFormat="1" applyFont="1" applyFill="1" applyBorder="1" applyAlignment="1">
      <alignment horizontal="center"/>
    </xf>
    <xf numFmtId="41" fontId="13" fillId="0" borderId="29" xfId="42" applyNumberFormat="1" applyFont="1" applyFill="1" applyBorder="1" applyAlignment="1">
      <alignment horizontal="center" wrapText="1"/>
    </xf>
    <xf numFmtId="41" fontId="12" fillId="34" borderId="29" xfId="42" applyNumberFormat="1" applyFont="1" applyFill="1" applyBorder="1" applyAlignment="1">
      <alignment horizontal="center"/>
    </xf>
    <xf numFmtId="41" fontId="13" fillId="0" borderId="0" xfId="42" applyNumberFormat="1" applyFont="1" applyFill="1" applyAlignment="1">
      <alignment horizontal="center"/>
    </xf>
    <xf numFmtId="41" fontId="13" fillId="0" borderId="66" xfId="42" applyNumberFormat="1" applyFont="1" applyFill="1" applyBorder="1" applyAlignment="1">
      <alignment horizontal="center"/>
    </xf>
    <xf numFmtId="41" fontId="13" fillId="0" borderId="67" xfId="42" applyNumberFormat="1" applyFont="1" applyFill="1" applyBorder="1" applyAlignment="1">
      <alignment horizontal="center"/>
    </xf>
    <xf numFmtId="41" fontId="13" fillId="0" borderId="29" xfId="42" applyNumberFormat="1" applyFont="1" applyFill="1" applyBorder="1" applyAlignment="1">
      <alignment horizontal="center"/>
    </xf>
    <xf numFmtId="41" fontId="13" fillId="0" borderId="68" xfId="42" applyNumberFormat="1" applyFont="1" applyFill="1" applyBorder="1" applyAlignment="1">
      <alignment horizontal="center"/>
    </xf>
    <xf numFmtId="41" fontId="12" fillId="0" borderId="31" xfId="42" applyNumberFormat="1" applyFont="1" applyFill="1" applyBorder="1" applyAlignment="1">
      <alignment horizontal="center"/>
    </xf>
    <xf numFmtId="41" fontId="12" fillId="0" borderId="66" xfId="42" applyNumberFormat="1" applyFont="1" applyFill="1" applyBorder="1" applyAlignment="1">
      <alignment horizontal="center"/>
    </xf>
    <xf numFmtId="41" fontId="12" fillId="0" borderId="31" xfId="62" applyNumberFormat="1" applyFont="1" applyFill="1" applyBorder="1" applyAlignment="1">
      <alignment horizontal="center"/>
    </xf>
    <xf numFmtId="41" fontId="12" fillId="34" borderId="66" xfId="42" applyNumberFormat="1" applyFont="1" applyFill="1" applyBorder="1" applyAlignment="1">
      <alignment horizontal="center"/>
    </xf>
    <xf numFmtId="49" fontId="12" fillId="0" borderId="28" xfId="42" applyNumberFormat="1" applyFont="1" applyFill="1" applyBorder="1" applyAlignment="1">
      <alignment horizontal="center"/>
    </xf>
    <xf numFmtId="49" fontId="12" fillId="0" borderId="27" xfId="42" applyNumberFormat="1" applyFont="1" applyFill="1" applyBorder="1" applyAlignment="1">
      <alignment horizontal="center"/>
    </xf>
    <xf numFmtId="41" fontId="12" fillId="0" borderId="28" xfId="62" applyNumberFormat="1" applyFont="1" applyFill="1" applyBorder="1" applyAlignment="1">
      <alignment horizontal="center"/>
    </xf>
    <xf numFmtId="41" fontId="12" fillId="0" borderId="27" xfId="42" applyNumberFormat="1" applyFont="1" applyFill="1" applyBorder="1" applyAlignment="1">
      <alignment horizontal="right"/>
    </xf>
    <xf numFmtId="41" fontId="12" fillId="34" borderId="27" xfId="42" applyNumberFormat="1" applyFont="1" applyFill="1" applyBorder="1" applyAlignment="1">
      <alignment horizontal="right"/>
    </xf>
    <xf numFmtId="41" fontId="12" fillId="0" borderId="12" xfId="42" applyNumberFormat="1" applyFont="1" applyFill="1" applyBorder="1" applyAlignment="1">
      <alignment horizontal="center"/>
    </xf>
    <xf numFmtId="41" fontId="12" fillId="0" borderId="27" xfId="42" applyNumberFormat="1" applyFont="1" applyFill="1" applyBorder="1" applyAlignment="1">
      <alignment horizontal="center"/>
    </xf>
    <xf numFmtId="41" fontId="12" fillId="34" borderId="27" xfId="42" applyNumberFormat="1" applyFont="1" applyFill="1" applyBorder="1" applyAlignment="1">
      <alignment horizontal="center"/>
    </xf>
    <xf numFmtId="41" fontId="20" fillId="0" borderId="69" xfId="42" applyNumberFormat="1" applyFont="1" applyFill="1" applyBorder="1" applyAlignment="1">
      <alignment/>
    </xf>
    <xf numFmtId="41" fontId="20" fillId="0" borderId="29" xfId="42" applyNumberFormat="1" applyFont="1" applyFill="1" applyBorder="1" applyAlignment="1">
      <alignment horizontal="right"/>
    </xf>
    <xf numFmtId="41" fontId="20" fillId="0" borderId="31" xfId="42" applyNumberFormat="1" applyFont="1" applyFill="1" applyBorder="1" applyAlignment="1">
      <alignment horizontal="right"/>
    </xf>
    <xf numFmtId="41" fontId="20" fillId="0" borderId="29" xfId="42" applyNumberFormat="1" applyFont="1" applyFill="1" applyBorder="1" applyAlignment="1">
      <alignment/>
    </xf>
    <xf numFmtId="9" fontId="20" fillId="0" borderId="0" xfId="62" applyFont="1" applyFill="1" applyBorder="1" applyAlignment="1">
      <alignment horizontal="right"/>
    </xf>
    <xf numFmtId="41" fontId="20" fillId="0" borderId="30" xfId="42" applyNumberFormat="1" applyFont="1" applyFill="1" applyBorder="1" applyAlignment="1">
      <alignment/>
    </xf>
    <xf numFmtId="41" fontId="20" fillId="34" borderId="29" xfId="42" applyNumberFormat="1" applyFont="1" applyFill="1" applyBorder="1" applyAlignment="1">
      <alignment/>
    </xf>
    <xf numFmtId="41" fontId="13" fillId="0" borderId="31" xfId="42" applyNumberFormat="1" applyFont="1" applyFill="1" applyBorder="1" applyAlignment="1">
      <alignment/>
    </xf>
    <xf numFmtId="41" fontId="13" fillId="0" borderId="31" xfId="42" applyNumberFormat="1" applyFont="1" applyFill="1" applyBorder="1" applyAlignment="1">
      <alignment horizontal="center"/>
    </xf>
    <xf numFmtId="41" fontId="12" fillId="34" borderId="31" xfId="42" applyNumberFormat="1" applyFont="1" applyFill="1" applyBorder="1" applyAlignment="1">
      <alignment/>
    </xf>
    <xf numFmtId="41" fontId="21" fillId="0" borderId="69" xfId="42" applyNumberFormat="1" applyFont="1" applyFill="1" applyBorder="1" applyAlignment="1">
      <alignment/>
    </xf>
    <xf numFmtId="41" fontId="21" fillId="0" borderId="66" xfId="42" applyNumberFormat="1" applyFont="1" applyFill="1" applyBorder="1" applyAlignment="1">
      <alignment horizontal="right"/>
    </xf>
    <xf numFmtId="41" fontId="21" fillId="0" borderId="66" xfId="42" applyNumberFormat="1" applyFont="1" applyFill="1" applyBorder="1" applyAlignment="1">
      <alignment/>
    </xf>
    <xf numFmtId="9" fontId="21" fillId="0" borderId="0" xfId="62" applyFont="1" applyFill="1" applyBorder="1" applyAlignment="1">
      <alignment horizontal="right"/>
    </xf>
    <xf numFmtId="41" fontId="21" fillId="0" borderId="66" xfId="62" applyNumberFormat="1" applyFont="1" applyFill="1" applyBorder="1" applyAlignment="1">
      <alignment/>
    </xf>
    <xf numFmtId="41" fontId="21" fillId="0" borderId="31" xfId="42" applyNumberFormat="1" applyFont="1" applyFill="1" applyBorder="1" applyAlignment="1">
      <alignment/>
    </xf>
    <xf numFmtId="41" fontId="19" fillId="34" borderId="66" xfId="62" applyNumberFormat="1" applyFont="1" applyFill="1" applyBorder="1" applyAlignment="1">
      <alignment/>
    </xf>
    <xf numFmtId="41" fontId="21" fillId="0" borderId="31" xfId="42" applyNumberFormat="1" applyFont="1" applyFill="1" applyBorder="1" applyAlignment="1">
      <alignment horizontal="right"/>
    </xf>
    <xf numFmtId="41" fontId="21" fillId="0" borderId="31" xfId="62" applyNumberFormat="1" applyFont="1" applyFill="1" applyBorder="1" applyAlignment="1">
      <alignment horizontal="right"/>
    </xf>
    <xf numFmtId="41" fontId="19" fillId="34" borderId="31" xfId="42" applyNumberFormat="1" applyFont="1" applyFill="1" applyBorder="1" applyAlignment="1">
      <alignment horizontal="right"/>
    </xf>
    <xf numFmtId="3" fontId="13" fillId="0" borderId="66" xfId="0" applyNumberFormat="1" applyFont="1" applyBorder="1" applyAlignment="1">
      <alignment/>
    </xf>
    <xf numFmtId="41" fontId="13" fillId="0" borderId="27" xfId="42" applyNumberFormat="1" applyFont="1" applyFill="1" applyBorder="1" applyAlignment="1">
      <alignment/>
    </xf>
    <xf numFmtId="41" fontId="13" fillId="0" borderId="27" xfId="62" applyNumberFormat="1" applyFont="1" applyFill="1" applyBorder="1" applyAlignment="1">
      <alignment/>
    </xf>
    <xf numFmtId="41" fontId="13" fillId="0" borderId="28" xfId="42" applyNumberFormat="1" applyFont="1" applyFill="1" applyBorder="1" applyAlignment="1">
      <alignment/>
    </xf>
    <xf numFmtId="41" fontId="12" fillId="34" borderId="27" xfId="62" applyNumberFormat="1" applyFont="1" applyFill="1" applyBorder="1" applyAlignment="1">
      <alignment/>
    </xf>
    <xf numFmtId="41" fontId="13" fillId="0" borderId="31" xfId="42" applyNumberFormat="1" applyFont="1" applyFill="1" applyBorder="1" applyAlignment="1">
      <alignment horizontal="right"/>
    </xf>
    <xf numFmtId="41" fontId="13" fillId="0" borderId="31" xfId="62" applyNumberFormat="1" applyFont="1" applyFill="1" applyBorder="1" applyAlignment="1">
      <alignment horizontal="right"/>
    </xf>
    <xf numFmtId="41" fontId="13" fillId="0" borderId="27" xfId="0" applyNumberFormat="1" applyFont="1" applyFill="1" applyBorder="1" applyAlignment="1">
      <alignment/>
    </xf>
    <xf numFmtId="41" fontId="20" fillId="0" borderId="70" xfId="42" applyNumberFormat="1" applyFont="1" applyFill="1" applyBorder="1" applyAlignment="1">
      <alignment/>
    </xf>
    <xf numFmtId="41" fontId="19" fillId="0" borderId="71" xfId="42" applyNumberFormat="1" applyFont="1" applyFill="1" applyBorder="1" applyAlignment="1">
      <alignment horizontal="right"/>
    </xf>
    <xf numFmtId="41" fontId="19" fillId="0" borderId="72" xfId="42" applyNumberFormat="1" applyFont="1" applyFill="1" applyBorder="1" applyAlignment="1">
      <alignment horizontal="right"/>
    </xf>
    <xf numFmtId="9" fontId="19" fillId="0" borderId="73" xfId="62" applyFont="1" applyFill="1" applyBorder="1" applyAlignment="1">
      <alignment horizontal="right"/>
    </xf>
    <xf numFmtId="41" fontId="19" fillId="34" borderId="72" xfId="62" applyNumberFormat="1" applyFont="1" applyFill="1" applyBorder="1" applyAlignment="1">
      <alignment horizontal="right"/>
    </xf>
    <xf numFmtId="41" fontId="19" fillId="0" borderId="72" xfId="62" applyNumberFormat="1" applyFont="1" applyFill="1" applyBorder="1" applyAlignment="1">
      <alignment horizontal="right"/>
    </xf>
    <xf numFmtId="41" fontId="19" fillId="34" borderId="72" xfId="42" applyNumberFormat="1" applyFont="1" applyFill="1" applyBorder="1" applyAlignment="1">
      <alignment horizontal="right"/>
    </xf>
    <xf numFmtId="41" fontId="19" fillId="34" borderId="74" xfId="62" applyNumberFormat="1" applyFont="1" applyFill="1" applyBorder="1" applyAlignment="1">
      <alignment/>
    </xf>
    <xf numFmtId="41" fontId="13" fillId="0" borderId="31" xfId="62" applyNumberFormat="1" applyFont="1" applyFill="1" applyBorder="1" applyAlignment="1">
      <alignment horizontal="center"/>
    </xf>
    <xf numFmtId="41" fontId="13" fillId="0" borderId="66" xfId="0" applyNumberFormat="1" applyFont="1" applyBorder="1" applyAlignment="1">
      <alignment/>
    </xf>
    <xf numFmtId="41" fontId="13" fillId="0" borderId="66" xfId="42" applyNumberFormat="1" applyFont="1" applyFill="1" applyBorder="1" applyAlignment="1">
      <alignment/>
    </xf>
    <xf numFmtId="41" fontId="21" fillId="0" borderId="66" xfId="42" applyNumberFormat="1" applyFont="1" applyFill="1" applyBorder="1" applyAlignment="1" applyProtection="1">
      <alignment horizontal="right"/>
      <protection locked="0"/>
    </xf>
    <xf numFmtId="41" fontId="12" fillId="34" borderId="66" xfId="62" applyNumberFormat="1" applyFont="1" applyFill="1" applyBorder="1" applyAlignment="1">
      <alignment/>
    </xf>
    <xf numFmtId="41" fontId="12" fillId="34" borderId="31" xfId="42" applyNumberFormat="1" applyFont="1" applyFill="1" applyBorder="1" applyAlignment="1">
      <alignment horizontal="right"/>
    </xf>
    <xf numFmtId="41" fontId="13" fillId="0" borderId="66" xfId="62" applyNumberFormat="1" applyFont="1" applyFill="1" applyBorder="1" applyAlignment="1">
      <alignment/>
    </xf>
    <xf numFmtId="41" fontId="13" fillId="0" borderId="66" xfId="0" applyNumberFormat="1" applyFont="1" applyFill="1" applyBorder="1" applyAlignment="1">
      <alignment/>
    </xf>
    <xf numFmtId="41" fontId="20" fillId="0" borderId="75" xfId="42" applyNumberFormat="1" applyFont="1" applyFill="1" applyBorder="1" applyAlignment="1">
      <alignment/>
    </xf>
    <xf numFmtId="9" fontId="19" fillId="0" borderId="71" xfId="62" applyFont="1" applyFill="1" applyBorder="1" applyAlignment="1">
      <alignment horizontal="right"/>
    </xf>
    <xf numFmtId="41" fontId="13" fillId="0" borderId="0" xfId="62" applyNumberFormat="1" applyFont="1" applyFill="1" applyAlignment="1">
      <alignment/>
    </xf>
    <xf numFmtId="41" fontId="12" fillId="0" borderId="0" xfId="62" applyNumberFormat="1" applyFont="1" applyFill="1" applyAlignment="1">
      <alignment/>
    </xf>
    <xf numFmtId="41" fontId="19" fillId="0" borderId="0" xfId="42" applyNumberFormat="1" applyFont="1" applyFill="1" applyBorder="1" applyAlignment="1">
      <alignment horizontal="right"/>
    </xf>
    <xf numFmtId="41" fontId="22" fillId="0" borderId="0" xfId="42" applyNumberFormat="1" applyFont="1" applyFill="1" applyAlignment="1">
      <alignment/>
    </xf>
    <xf numFmtId="41" fontId="23" fillId="0" borderId="0" xfId="42" applyNumberFormat="1" applyFont="1" applyFill="1" applyAlignment="1">
      <alignment/>
    </xf>
    <xf numFmtId="41" fontId="24" fillId="0" borderId="0" xfId="0" applyNumberFormat="1" applyFont="1" applyFill="1" applyAlignment="1">
      <alignment/>
    </xf>
    <xf numFmtId="41" fontId="25" fillId="0" borderId="0" xfId="0" applyNumberFormat="1" applyFont="1" applyFill="1" applyAlignment="1">
      <alignment/>
    </xf>
    <xf numFmtId="41" fontId="25" fillId="0" borderId="0" xfId="42" applyNumberFormat="1" applyFont="1" applyFill="1" applyAlignment="1">
      <alignment/>
    </xf>
    <xf numFmtId="41" fontId="24" fillId="0" borderId="0" xfId="42" applyNumberFormat="1" applyFont="1" applyFill="1" applyAlignment="1">
      <alignment/>
    </xf>
    <xf numFmtId="41" fontId="25" fillId="0" borderId="30" xfId="42" applyNumberFormat="1" applyFont="1" applyFill="1" applyBorder="1" applyAlignment="1">
      <alignment horizontal="center"/>
    </xf>
    <xf numFmtId="41" fontId="25" fillId="34" borderId="29" xfId="42" applyNumberFormat="1" applyFont="1" applyFill="1" applyBorder="1" applyAlignment="1">
      <alignment horizontal="center"/>
    </xf>
    <xf numFmtId="41" fontId="24" fillId="0" borderId="0" xfId="42" applyNumberFormat="1" applyFont="1" applyFill="1" applyAlignment="1">
      <alignment horizontal="center"/>
    </xf>
    <xf numFmtId="41" fontId="24" fillId="0" borderId="66" xfId="42" applyNumberFormat="1" applyFont="1" applyFill="1" applyBorder="1" applyAlignment="1">
      <alignment horizontal="center"/>
    </xf>
    <xf numFmtId="41" fontId="24" fillId="0" borderId="29" xfId="42" applyNumberFormat="1" applyFont="1" applyFill="1" applyBorder="1" applyAlignment="1">
      <alignment horizontal="center"/>
    </xf>
    <xf numFmtId="41" fontId="24" fillId="0" borderId="68" xfId="42" applyNumberFormat="1" applyFont="1" applyFill="1" applyBorder="1" applyAlignment="1">
      <alignment horizontal="center"/>
    </xf>
    <xf numFmtId="41" fontId="25" fillId="0" borderId="31" xfId="42" applyNumberFormat="1" applyFont="1" applyFill="1" applyBorder="1" applyAlignment="1">
      <alignment horizontal="center"/>
    </xf>
    <xf numFmtId="41" fontId="25" fillId="0" borderId="66" xfId="42" applyNumberFormat="1" applyFont="1" applyFill="1" applyBorder="1" applyAlignment="1">
      <alignment horizontal="center"/>
    </xf>
    <xf numFmtId="41" fontId="25" fillId="34" borderId="66" xfId="42" applyNumberFormat="1" applyFont="1" applyFill="1" applyBorder="1" applyAlignment="1">
      <alignment horizontal="center"/>
    </xf>
    <xf numFmtId="49" fontId="25" fillId="0" borderId="28" xfId="42" applyNumberFormat="1" applyFont="1" applyFill="1" applyBorder="1" applyAlignment="1">
      <alignment horizontal="center"/>
    </xf>
    <xf numFmtId="49" fontId="25" fillId="0" borderId="27" xfId="42" applyNumberFormat="1" applyFont="1" applyFill="1" applyBorder="1" applyAlignment="1">
      <alignment horizontal="center"/>
    </xf>
    <xf numFmtId="41" fontId="25" fillId="0" borderId="12" xfId="42" applyNumberFormat="1" applyFont="1" applyFill="1" applyBorder="1" applyAlignment="1">
      <alignment horizontal="center"/>
    </xf>
    <xf numFmtId="41" fontId="25" fillId="0" borderId="27" xfId="42" applyNumberFormat="1" applyFont="1" applyFill="1" applyBorder="1" applyAlignment="1">
      <alignment horizontal="center"/>
    </xf>
    <xf numFmtId="41" fontId="25" fillId="34" borderId="27" xfId="42" applyNumberFormat="1" applyFont="1" applyFill="1" applyBorder="1" applyAlignment="1">
      <alignment horizontal="center"/>
    </xf>
    <xf numFmtId="41" fontId="26" fillId="0" borderId="69" xfId="42" applyNumberFormat="1" applyFont="1" applyFill="1" applyBorder="1" applyAlignment="1">
      <alignment/>
    </xf>
    <xf numFmtId="41" fontId="26" fillId="0" borderId="29" xfId="42" applyNumberFormat="1" applyFont="1" applyFill="1" applyBorder="1" applyAlignment="1">
      <alignment horizontal="right"/>
    </xf>
    <xf numFmtId="41" fontId="26" fillId="0" borderId="31" xfId="42" applyNumberFormat="1" applyFont="1" applyFill="1" applyBorder="1" applyAlignment="1">
      <alignment horizontal="right"/>
    </xf>
    <xf numFmtId="41" fontId="24" fillId="0" borderId="31" xfId="42" applyNumberFormat="1" applyFont="1" applyFill="1" applyBorder="1" applyAlignment="1">
      <alignment/>
    </xf>
    <xf numFmtId="41" fontId="24" fillId="0" borderId="31" xfId="42" applyNumberFormat="1" applyFont="1" applyFill="1" applyBorder="1" applyAlignment="1">
      <alignment horizontal="center"/>
    </xf>
    <xf numFmtId="41" fontId="25" fillId="34" borderId="31" xfId="42" applyNumberFormat="1" applyFont="1" applyFill="1" applyBorder="1" applyAlignment="1">
      <alignment/>
    </xf>
    <xf numFmtId="41" fontId="27" fillId="0" borderId="69" xfId="42" applyNumberFormat="1" applyFont="1" applyFill="1" applyBorder="1" applyAlignment="1">
      <alignment/>
    </xf>
    <xf numFmtId="41" fontId="27" fillId="0" borderId="66" xfId="42" applyNumberFormat="1" applyFont="1" applyFill="1" applyBorder="1" applyAlignment="1">
      <alignment horizontal="right"/>
    </xf>
    <xf numFmtId="41" fontId="27" fillId="0" borderId="31" xfId="42" applyNumberFormat="1" applyFont="1" applyFill="1" applyBorder="1" applyAlignment="1">
      <alignment horizontal="right"/>
    </xf>
    <xf numFmtId="41" fontId="27" fillId="0" borderId="31" xfId="62" applyNumberFormat="1" applyFont="1" applyFill="1" applyBorder="1" applyAlignment="1">
      <alignment horizontal="right"/>
    </xf>
    <xf numFmtId="41" fontId="23" fillId="34" borderId="31" xfId="42" applyNumberFormat="1" applyFont="1" applyFill="1" applyBorder="1" applyAlignment="1">
      <alignment horizontal="right"/>
    </xf>
    <xf numFmtId="3" fontId="24" fillId="0" borderId="66" xfId="0" applyNumberFormat="1" applyFont="1" applyBorder="1" applyAlignment="1">
      <alignment/>
    </xf>
    <xf numFmtId="41" fontId="24" fillId="0" borderId="31" xfId="42" applyNumberFormat="1" applyFont="1" applyFill="1" applyBorder="1" applyAlignment="1">
      <alignment horizontal="right"/>
    </xf>
    <xf numFmtId="41" fontId="24" fillId="0" borderId="31" xfId="62" applyNumberFormat="1" applyFont="1" applyFill="1" applyBorder="1" applyAlignment="1">
      <alignment horizontal="right"/>
    </xf>
    <xf numFmtId="41" fontId="26" fillId="0" borderId="70" xfId="42" applyNumberFormat="1" applyFont="1" applyFill="1" applyBorder="1" applyAlignment="1">
      <alignment/>
    </xf>
    <xf numFmtId="41" fontId="24" fillId="0" borderId="66" xfId="0" applyNumberFormat="1" applyFont="1" applyBorder="1" applyAlignment="1">
      <alignment/>
    </xf>
    <xf numFmtId="41" fontId="25" fillId="34" borderId="31" xfId="42" applyNumberFormat="1" applyFont="1" applyFill="1" applyBorder="1" applyAlignment="1">
      <alignment horizontal="right"/>
    </xf>
    <xf numFmtId="41" fontId="24" fillId="0" borderId="66" xfId="0" applyNumberFormat="1" applyFont="1" applyFill="1" applyBorder="1" applyAlignment="1">
      <alignment/>
    </xf>
    <xf numFmtId="41" fontId="24" fillId="0" borderId="0" xfId="62" applyNumberFormat="1" applyFont="1" applyFill="1" applyAlignment="1">
      <alignment/>
    </xf>
    <xf numFmtId="41" fontId="25" fillId="0" borderId="0" xfId="62" applyNumberFormat="1" applyFont="1" applyFill="1" applyAlignment="1">
      <alignment/>
    </xf>
    <xf numFmtId="41" fontId="25" fillId="0" borderId="0" xfId="44" applyNumberFormat="1" applyFont="1" applyFill="1" applyAlignment="1" applyProtection="1">
      <alignment/>
      <protection locked="0"/>
    </xf>
    <xf numFmtId="41" fontId="25" fillId="0" borderId="0" xfId="42" applyNumberFormat="1" applyFont="1" applyFill="1" applyAlignment="1">
      <alignment horizontal="right"/>
    </xf>
    <xf numFmtId="41" fontId="25" fillId="0" borderId="29" xfId="42" applyNumberFormat="1" applyFont="1" applyFill="1" applyBorder="1" applyAlignment="1">
      <alignment horizontal="center"/>
    </xf>
    <xf numFmtId="41" fontId="24" fillId="0" borderId="30" xfId="42" applyNumberFormat="1" applyFont="1" applyFill="1" applyBorder="1" applyAlignment="1">
      <alignment horizontal="center"/>
    </xf>
    <xf numFmtId="41" fontId="25" fillId="34" borderId="30" xfId="42" applyNumberFormat="1" applyFont="1" applyFill="1" applyBorder="1" applyAlignment="1">
      <alignment horizontal="center"/>
    </xf>
    <xf numFmtId="41" fontId="25" fillId="34" borderId="31" xfId="42" applyNumberFormat="1" applyFont="1" applyFill="1" applyBorder="1" applyAlignment="1">
      <alignment horizontal="center"/>
    </xf>
    <xf numFmtId="41" fontId="24" fillId="0" borderId="28" xfId="42" applyNumberFormat="1" applyFont="1" applyFill="1" applyBorder="1" applyAlignment="1">
      <alignment horizontal="center"/>
    </xf>
    <xf numFmtId="41" fontId="25" fillId="34" borderId="28" xfId="42" applyNumberFormat="1" applyFont="1" applyFill="1" applyBorder="1" applyAlignment="1">
      <alignment horizontal="center"/>
    </xf>
    <xf numFmtId="41" fontId="24" fillId="0" borderId="12" xfId="42" applyNumberFormat="1" applyFont="1" applyFill="1" applyBorder="1" applyAlignment="1">
      <alignment horizontal="center"/>
    </xf>
    <xf numFmtId="41" fontId="24" fillId="0" borderId="27" xfId="42" applyNumberFormat="1" applyFont="1" applyFill="1" applyBorder="1" applyAlignment="1">
      <alignment horizontal="center"/>
    </xf>
    <xf numFmtId="41" fontId="26" fillId="34" borderId="31" xfId="42" applyNumberFormat="1" applyFont="1" applyFill="1" applyBorder="1" applyAlignment="1">
      <alignment horizontal="right"/>
    </xf>
    <xf numFmtId="41" fontId="24" fillId="0" borderId="66" xfId="42" applyNumberFormat="1" applyFont="1" applyFill="1" applyBorder="1" applyAlignment="1">
      <alignment horizontal="right"/>
    </xf>
    <xf numFmtId="9" fontId="27" fillId="0" borderId="31" xfId="62" applyFont="1" applyFill="1" applyBorder="1" applyAlignment="1">
      <alignment horizontal="right"/>
    </xf>
    <xf numFmtId="41" fontId="24" fillId="0" borderId="66" xfId="62" applyNumberFormat="1" applyFont="1" applyFill="1" applyBorder="1" applyAlignment="1">
      <alignment horizontal="right"/>
    </xf>
    <xf numFmtId="41" fontId="27" fillId="0" borderId="27" xfId="42" applyNumberFormat="1" applyFont="1" applyFill="1" applyBorder="1" applyAlignment="1">
      <alignment horizontal="right"/>
    </xf>
    <xf numFmtId="41" fontId="23" fillId="0" borderId="25" xfId="42" applyNumberFormat="1" applyFont="1" applyFill="1" applyBorder="1" applyAlignment="1">
      <alignment horizontal="right"/>
    </xf>
    <xf numFmtId="41" fontId="23" fillId="0" borderId="26" xfId="42" applyNumberFormat="1" applyFont="1" applyFill="1" applyBorder="1" applyAlignment="1">
      <alignment horizontal="right"/>
    </xf>
    <xf numFmtId="9" fontId="23" fillId="0" borderId="26" xfId="62" applyFont="1" applyFill="1" applyBorder="1" applyAlignment="1">
      <alignment horizontal="right"/>
    </xf>
    <xf numFmtId="41" fontId="23" fillId="0" borderId="26" xfId="62" applyNumberFormat="1" applyFont="1" applyFill="1" applyBorder="1" applyAlignment="1">
      <alignment horizontal="right"/>
    </xf>
    <xf numFmtId="41" fontId="23" fillId="34" borderId="26" xfId="42" applyNumberFormat="1" applyFont="1" applyFill="1" applyBorder="1" applyAlignment="1">
      <alignment horizontal="right"/>
    </xf>
    <xf numFmtId="41" fontId="26" fillId="0" borderId="66" xfId="42" applyNumberFormat="1" applyFont="1" applyFill="1" applyBorder="1" applyAlignment="1">
      <alignment horizontal="right"/>
    </xf>
    <xf numFmtId="41" fontId="26" fillId="0" borderId="31" xfId="62" applyNumberFormat="1" applyFont="1" applyFill="1" applyBorder="1" applyAlignment="1">
      <alignment horizontal="right"/>
    </xf>
    <xf numFmtId="9" fontId="26" fillId="0" borderId="31" xfId="62" applyFont="1" applyFill="1" applyBorder="1" applyAlignment="1">
      <alignment horizontal="right"/>
    </xf>
    <xf numFmtId="41" fontId="24" fillId="0" borderId="31" xfId="62" applyNumberFormat="1" applyFont="1" applyFill="1" applyBorder="1" applyAlignment="1">
      <alignment/>
    </xf>
    <xf numFmtId="9" fontId="23" fillId="0" borderId="25" xfId="62" applyFont="1" applyFill="1" applyBorder="1" applyAlignment="1">
      <alignment horizontal="right"/>
    </xf>
    <xf numFmtId="41" fontId="28" fillId="0" borderId="0" xfId="62" applyNumberFormat="1" applyFont="1" applyFill="1" applyAlignment="1">
      <alignment/>
    </xf>
    <xf numFmtId="41" fontId="28" fillId="0" borderId="0" xfId="0" applyNumberFormat="1" applyFont="1" applyFill="1" applyAlignment="1">
      <alignment/>
    </xf>
    <xf numFmtId="41" fontId="29" fillId="0" borderId="0" xfId="0" applyNumberFormat="1" applyFont="1" applyFill="1" applyAlignment="1">
      <alignment/>
    </xf>
    <xf numFmtId="41" fontId="24" fillId="0" borderId="0" xfId="42" applyNumberFormat="1" applyFont="1" applyFill="1" applyBorder="1" applyAlignment="1">
      <alignment/>
    </xf>
    <xf numFmtId="41" fontId="24" fillId="0" borderId="0" xfId="42" applyNumberFormat="1" applyFont="1" applyFill="1" applyBorder="1" applyAlignment="1">
      <alignment horizontal="right"/>
    </xf>
    <xf numFmtId="41" fontId="27" fillId="0" borderId="0" xfId="42" applyNumberFormat="1" applyFont="1" applyFill="1" applyBorder="1" applyAlignment="1">
      <alignment horizontal="right"/>
    </xf>
    <xf numFmtId="41" fontId="25" fillId="0" borderId="28" xfId="0" applyNumberFormat="1" applyFont="1" applyFill="1" applyBorder="1" applyAlignment="1">
      <alignment horizontal="center"/>
    </xf>
    <xf numFmtId="41" fontId="25" fillId="0" borderId="29" xfId="0" applyNumberFormat="1" applyFont="1" applyFill="1" applyBorder="1" applyAlignment="1">
      <alignment/>
    </xf>
    <xf numFmtId="41" fontId="25" fillId="0" borderId="25" xfId="0" applyNumberFormat="1" applyFont="1" applyFill="1" applyBorder="1" applyAlignment="1">
      <alignment/>
    </xf>
    <xf numFmtId="41" fontId="24" fillId="0" borderId="0" xfId="0" applyNumberFormat="1" applyFont="1" applyFill="1" applyBorder="1" applyAlignment="1">
      <alignment/>
    </xf>
    <xf numFmtId="41" fontId="30" fillId="0" borderId="0" xfId="0" applyNumberFormat="1" applyFont="1" applyFill="1" applyAlignment="1">
      <alignment horizontal="left"/>
    </xf>
    <xf numFmtId="41" fontId="31" fillId="0" borderId="0" xfId="0" applyNumberFormat="1" applyFont="1" applyFill="1" applyAlignment="1">
      <alignment/>
    </xf>
    <xf numFmtId="9" fontId="31" fillId="0" borderId="0" xfId="62" applyFont="1" applyFill="1" applyAlignment="1">
      <alignment/>
    </xf>
    <xf numFmtId="41" fontId="32" fillId="0" borderId="0" xfId="0" applyNumberFormat="1" applyFont="1" applyFill="1" applyAlignment="1">
      <alignment/>
    </xf>
    <xf numFmtId="41" fontId="32" fillId="0" borderId="0" xfId="0" applyNumberFormat="1" applyFont="1" applyFill="1" applyAlignment="1">
      <alignment horizontal="right"/>
    </xf>
    <xf numFmtId="41" fontId="31" fillId="0" borderId="0" xfId="0" applyNumberFormat="1" applyFont="1" applyFill="1" applyAlignment="1">
      <alignment horizontal="justify"/>
    </xf>
    <xf numFmtId="41" fontId="32" fillId="0" borderId="29" xfId="0" applyNumberFormat="1" applyFont="1" applyFill="1" applyBorder="1" applyAlignment="1">
      <alignment/>
    </xf>
    <xf numFmtId="41" fontId="32" fillId="0" borderId="30" xfId="0" applyNumberFormat="1" applyFont="1" applyFill="1" applyBorder="1" applyAlignment="1">
      <alignment horizontal="center"/>
    </xf>
    <xf numFmtId="41" fontId="31" fillId="0" borderId="30" xfId="0" applyNumberFormat="1" applyFont="1" applyFill="1" applyBorder="1" applyAlignment="1">
      <alignment horizontal="center"/>
    </xf>
    <xf numFmtId="41" fontId="32" fillId="34" borderId="30" xfId="0" applyNumberFormat="1" applyFont="1" applyFill="1" applyBorder="1" applyAlignment="1">
      <alignment horizontal="center"/>
    </xf>
    <xf numFmtId="41" fontId="32" fillId="0" borderId="28" xfId="0" applyNumberFormat="1" applyFont="1" applyFill="1" applyBorder="1" applyAlignment="1">
      <alignment horizontal="center"/>
    </xf>
    <xf numFmtId="9" fontId="32" fillId="0" borderId="28" xfId="62" applyFont="1" applyFill="1" applyBorder="1" applyAlignment="1">
      <alignment horizontal="center"/>
    </xf>
    <xf numFmtId="41" fontId="31" fillId="0" borderId="28" xfId="0" applyNumberFormat="1" applyFont="1" applyFill="1" applyBorder="1" applyAlignment="1">
      <alignment horizontal="center"/>
    </xf>
    <xf numFmtId="41" fontId="32" fillId="34" borderId="28" xfId="0" applyNumberFormat="1" applyFont="1" applyFill="1" applyBorder="1" applyAlignment="1">
      <alignment horizontal="center"/>
    </xf>
    <xf numFmtId="41" fontId="31" fillId="0" borderId="29" xfId="0" applyNumberFormat="1" applyFont="1" applyFill="1" applyBorder="1" applyAlignment="1">
      <alignment/>
    </xf>
    <xf numFmtId="41" fontId="31" fillId="0" borderId="30" xfId="62" applyNumberFormat="1" applyFont="1" applyFill="1" applyBorder="1" applyAlignment="1">
      <alignment/>
    </xf>
    <xf numFmtId="41" fontId="31" fillId="0" borderId="30" xfId="0" applyNumberFormat="1" applyFont="1" applyFill="1" applyBorder="1" applyAlignment="1">
      <alignment/>
    </xf>
    <xf numFmtId="9" fontId="31" fillId="0" borderId="30" xfId="62" applyFont="1" applyFill="1" applyBorder="1" applyAlignment="1">
      <alignment/>
    </xf>
    <xf numFmtId="41" fontId="32" fillId="34" borderId="30" xfId="0" applyNumberFormat="1" applyFont="1" applyFill="1" applyBorder="1" applyAlignment="1">
      <alignment/>
    </xf>
    <xf numFmtId="41" fontId="31" fillId="34" borderId="30" xfId="0" applyNumberFormat="1" applyFont="1" applyFill="1" applyBorder="1" applyAlignment="1">
      <alignment/>
    </xf>
    <xf numFmtId="41" fontId="31" fillId="0" borderId="66" xfId="0" applyNumberFormat="1" applyFont="1" applyFill="1" applyBorder="1" applyAlignment="1">
      <alignment/>
    </xf>
    <xf numFmtId="41" fontId="31" fillId="0" borderId="66" xfId="42" applyNumberFormat="1" applyFont="1" applyFill="1" applyBorder="1" applyAlignment="1">
      <alignment horizontal="right"/>
    </xf>
    <xf numFmtId="41" fontId="31" fillId="0" borderId="31" xfId="42" applyNumberFormat="1" applyFont="1" applyFill="1" applyBorder="1" applyAlignment="1">
      <alignment horizontal="right"/>
    </xf>
    <xf numFmtId="9" fontId="31" fillId="0" borderId="31" xfId="62" applyFont="1" applyFill="1" applyBorder="1" applyAlignment="1">
      <alignment horizontal="right"/>
    </xf>
    <xf numFmtId="41" fontId="31" fillId="0" borderId="31" xfId="62" applyNumberFormat="1" applyFont="1" applyFill="1" applyBorder="1" applyAlignment="1">
      <alignment horizontal="right"/>
    </xf>
    <xf numFmtId="173" fontId="31" fillId="0" borderId="66" xfId="0" applyNumberFormat="1" applyFont="1" applyBorder="1" applyAlignment="1">
      <alignment/>
    </xf>
    <xf numFmtId="173" fontId="31" fillId="0" borderId="66" xfId="0" applyNumberFormat="1" applyFont="1" applyBorder="1" applyAlignment="1">
      <alignment horizontal="right"/>
    </xf>
    <xf numFmtId="41" fontId="31" fillId="0" borderId="31" xfId="0" applyNumberFormat="1" applyFont="1" applyFill="1" applyBorder="1" applyAlignment="1">
      <alignment horizontal="right"/>
    </xf>
    <xf numFmtId="41" fontId="31" fillId="0" borderId="27" xfId="0" applyNumberFormat="1" applyFont="1" applyFill="1" applyBorder="1" applyAlignment="1">
      <alignment/>
    </xf>
    <xf numFmtId="41" fontId="31" fillId="0" borderId="27" xfId="42" applyNumberFormat="1" applyFont="1" applyFill="1" applyBorder="1" applyAlignment="1">
      <alignment horizontal="right"/>
    </xf>
    <xf numFmtId="41" fontId="31" fillId="0" borderId="28" xfId="42" applyNumberFormat="1" applyFont="1" applyFill="1" applyBorder="1" applyAlignment="1">
      <alignment horizontal="right"/>
    </xf>
    <xf numFmtId="9" fontId="31" fillId="0" borderId="28" xfId="62" applyFont="1" applyFill="1" applyBorder="1" applyAlignment="1">
      <alignment horizontal="right"/>
    </xf>
    <xf numFmtId="41" fontId="31" fillId="0" borderId="28" xfId="62" applyNumberFormat="1" applyFont="1" applyFill="1" applyBorder="1" applyAlignment="1">
      <alignment horizontal="right"/>
    </xf>
    <xf numFmtId="41" fontId="32" fillId="0" borderId="25" xfId="0" applyNumberFormat="1" applyFont="1" applyFill="1" applyBorder="1" applyAlignment="1">
      <alignment/>
    </xf>
    <xf numFmtId="41" fontId="32" fillId="0" borderId="27" xfId="42" applyNumberFormat="1" applyFont="1" applyFill="1" applyBorder="1" applyAlignment="1">
      <alignment horizontal="right"/>
    </xf>
    <xf numFmtId="41" fontId="32" fillId="0" borderId="28" xfId="62" applyNumberFormat="1" applyFont="1" applyFill="1" applyBorder="1" applyAlignment="1">
      <alignment horizontal="right"/>
    </xf>
    <xf numFmtId="41" fontId="32" fillId="0" borderId="28" xfId="42" applyNumberFormat="1" applyFont="1" applyFill="1" applyBorder="1" applyAlignment="1">
      <alignment horizontal="right"/>
    </xf>
    <xf numFmtId="9" fontId="32" fillId="0" borderId="28" xfId="62" applyFont="1" applyFill="1" applyBorder="1" applyAlignment="1">
      <alignment horizontal="right"/>
    </xf>
    <xf numFmtId="41" fontId="31" fillId="0" borderId="30" xfId="62" applyNumberFormat="1" applyFont="1" applyFill="1" applyBorder="1" applyAlignment="1">
      <alignment horizontal="right"/>
    </xf>
    <xf numFmtId="41" fontId="32" fillId="0" borderId="30" xfId="0" applyNumberFormat="1" applyFont="1" applyFill="1" applyBorder="1" applyAlignment="1">
      <alignment/>
    </xf>
    <xf numFmtId="41" fontId="31" fillId="0" borderId="66" xfId="0" applyNumberFormat="1" applyFont="1" applyBorder="1" applyAlignment="1">
      <alignment/>
    </xf>
    <xf numFmtId="41" fontId="31" fillId="0" borderId="66" xfId="0" applyNumberFormat="1" applyFont="1" applyBorder="1" applyAlignment="1">
      <alignment horizontal="right"/>
    </xf>
    <xf numFmtId="41" fontId="31" fillId="0" borderId="0" xfId="62" applyNumberFormat="1" applyFont="1" applyFill="1" applyAlignment="1">
      <alignment/>
    </xf>
    <xf numFmtId="41" fontId="32" fillId="0" borderId="0" xfId="42" applyNumberFormat="1" applyFont="1" applyFill="1" applyBorder="1" applyAlignment="1">
      <alignment horizontal="right"/>
    </xf>
    <xf numFmtId="41" fontId="31" fillId="0" borderId="0" xfId="0" applyNumberFormat="1" applyFont="1" applyFill="1" applyBorder="1" applyAlignment="1">
      <alignment/>
    </xf>
    <xf numFmtId="41" fontId="32" fillId="0" borderId="0" xfId="0" applyNumberFormat="1" applyFont="1" applyFill="1" applyBorder="1" applyAlignment="1">
      <alignment/>
    </xf>
    <xf numFmtId="41" fontId="32" fillId="0" borderId="0" xfId="0" applyNumberFormat="1" applyFont="1" applyFill="1" applyBorder="1" applyAlignment="1">
      <alignment horizontal="right"/>
    </xf>
    <xf numFmtId="41" fontId="33" fillId="0" borderId="0" xfId="42" applyNumberFormat="1" applyFont="1" applyFill="1" applyAlignment="1">
      <alignment/>
    </xf>
    <xf numFmtId="41" fontId="33" fillId="0" borderId="0" xfId="62" applyNumberFormat="1" applyFont="1" applyFill="1" applyAlignment="1">
      <alignment/>
    </xf>
    <xf numFmtId="41" fontId="34" fillId="0" borderId="0" xfId="62" applyNumberFormat="1" applyFont="1" applyFill="1" applyAlignment="1">
      <alignment horizontal="right"/>
    </xf>
    <xf numFmtId="41" fontId="35" fillId="0" borderId="25" xfId="42" applyNumberFormat="1" applyFont="1" applyFill="1" applyBorder="1" applyAlignment="1">
      <alignment horizontal="right"/>
    </xf>
    <xf numFmtId="41" fontId="35" fillId="0" borderId="26" xfId="62" applyNumberFormat="1" applyFont="1" applyFill="1" applyBorder="1" applyAlignment="1">
      <alignment horizontal="right"/>
    </xf>
    <xf numFmtId="41" fontId="35" fillId="0" borderId="26" xfId="42" applyNumberFormat="1" applyFont="1" applyFill="1" applyBorder="1" applyAlignment="1">
      <alignment horizontal="right"/>
    </xf>
    <xf numFmtId="41" fontId="35" fillId="0" borderId="67" xfId="42" applyNumberFormat="1" applyFont="1" applyFill="1" applyBorder="1" applyAlignment="1">
      <alignment/>
    </xf>
    <xf numFmtId="41" fontId="35" fillId="0" borderId="29" xfId="42" applyNumberFormat="1" applyFont="1" applyFill="1" applyBorder="1" applyAlignment="1">
      <alignment horizontal="right"/>
    </xf>
    <xf numFmtId="41" fontId="35" fillId="0" borderId="31" xfId="62" applyNumberFormat="1" applyFont="1" applyFill="1" applyBorder="1" applyAlignment="1">
      <alignment horizontal="right"/>
    </xf>
    <xf numFmtId="41" fontId="35" fillId="0" borderId="0" xfId="62" applyNumberFormat="1" applyFont="1" applyFill="1" applyBorder="1" applyAlignment="1">
      <alignment horizontal="right"/>
    </xf>
    <xf numFmtId="41" fontId="35" fillId="0" borderId="31" xfId="42" applyNumberFormat="1" applyFont="1" applyFill="1" applyBorder="1" applyAlignment="1">
      <alignment horizontal="right"/>
    </xf>
    <xf numFmtId="41" fontId="33" fillId="0" borderId="69" xfId="0" applyNumberFormat="1" applyFont="1" applyFill="1" applyBorder="1" applyAlignment="1">
      <alignment/>
    </xf>
    <xf numFmtId="41" fontId="36" fillId="0" borderId="66" xfId="42" applyNumberFormat="1" applyFont="1" applyFill="1" applyBorder="1" applyAlignment="1">
      <alignment horizontal="right"/>
    </xf>
    <xf numFmtId="9" fontId="36" fillId="0" borderId="31" xfId="62" applyFont="1" applyFill="1" applyBorder="1" applyAlignment="1">
      <alignment horizontal="right"/>
    </xf>
    <xf numFmtId="9" fontId="36" fillId="0" borderId="0" xfId="62" applyFont="1" applyFill="1" applyBorder="1" applyAlignment="1">
      <alignment horizontal="right"/>
    </xf>
    <xf numFmtId="41" fontId="36" fillId="0" borderId="31" xfId="42" applyNumberFormat="1" applyFont="1" applyFill="1" applyBorder="1" applyAlignment="1">
      <alignment horizontal="right"/>
    </xf>
    <xf numFmtId="174" fontId="36" fillId="0" borderId="0" xfId="62" applyNumberFormat="1" applyFont="1" applyFill="1" applyBorder="1" applyAlignment="1">
      <alignment horizontal="right"/>
    </xf>
    <xf numFmtId="41" fontId="33" fillId="0" borderId="69" xfId="0" applyNumberFormat="1" applyFont="1" applyFill="1" applyBorder="1" applyAlignment="1">
      <alignment horizontal="left" indent="2"/>
    </xf>
    <xf numFmtId="41" fontId="36" fillId="0" borderId="66" xfId="0" applyNumberFormat="1" applyFont="1" applyFill="1" applyBorder="1" applyAlignment="1" applyProtection="1">
      <alignment horizontal="right"/>
      <protection locked="0"/>
    </xf>
    <xf numFmtId="41" fontId="33" fillId="0" borderId="66" xfId="42" applyNumberFormat="1" applyFont="1" applyFill="1" applyBorder="1" applyAlignment="1">
      <alignment/>
    </xf>
    <xf numFmtId="41" fontId="33" fillId="0" borderId="69" xfId="0" applyNumberFormat="1" applyFont="1" applyFill="1" applyBorder="1" applyAlignment="1">
      <alignment horizontal="left"/>
    </xf>
    <xf numFmtId="41" fontId="35" fillId="0" borderId="70" xfId="42" applyNumberFormat="1" applyFont="1" applyFill="1" applyBorder="1" applyAlignment="1">
      <alignment/>
    </xf>
    <xf numFmtId="9" fontId="35" fillId="0" borderId="25" xfId="62" applyFont="1" applyFill="1" applyBorder="1" applyAlignment="1">
      <alignment horizontal="right"/>
    </xf>
    <xf numFmtId="174" fontId="35" fillId="0" borderId="25" xfId="62" applyNumberFormat="1" applyFont="1" applyFill="1" applyBorder="1" applyAlignment="1">
      <alignment horizontal="right"/>
    </xf>
    <xf numFmtId="9" fontId="35" fillId="0" borderId="26" xfId="62" applyFont="1" applyFill="1" applyBorder="1" applyAlignment="1">
      <alignment horizontal="right"/>
    </xf>
    <xf numFmtId="41" fontId="35" fillId="0" borderId="69" xfId="42" applyNumberFormat="1" applyFont="1" applyFill="1" applyBorder="1" applyAlignment="1">
      <alignment/>
    </xf>
    <xf numFmtId="9" fontId="35" fillId="0" borderId="31" xfId="62" applyFont="1" applyFill="1" applyBorder="1" applyAlignment="1">
      <alignment horizontal="right"/>
    </xf>
    <xf numFmtId="41" fontId="33" fillId="0" borderId="0" xfId="42" applyNumberFormat="1" applyFont="1" applyFill="1" applyBorder="1" applyAlignment="1">
      <alignment/>
    </xf>
    <xf numFmtId="9" fontId="33" fillId="0" borderId="66" xfId="62" applyFont="1" applyFill="1" applyBorder="1" applyAlignment="1">
      <alignment/>
    </xf>
    <xf numFmtId="41" fontId="33" fillId="0" borderId="31" xfId="42" applyNumberFormat="1" applyFont="1" applyFill="1" applyBorder="1" applyAlignment="1">
      <alignment/>
    </xf>
    <xf numFmtId="9" fontId="33" fillId="0" borderId="31" xfId="62" applyFont="1" applyFill="1" applyBorder="1" applyAlignment="1">
      <alignment/>
    </xf>
    <xf numFmtId="41" fontId="33" fillId="0" borderId="69" xfId="42" applyNumberFormat="1" applyFont="1" applyFill="1" applyBorder="1" applyAlignment="1">
      <alignment/>
    </xf>
    <xf numFmtId="9" fontId="36" fillId="0" borderId="66" xfId="62" applyFont="1" applyFill="1" applyBorder="1" applyAlignment="1">
      <alignment horizontal="right"/>
    </xf>
    <xf numFmtId="41" fontId="36" fillId="0" borderId="0" xfId="42" applyNumberFormat="1" applyFont="1" applyFill="1" applyBorder="1" applyAlignment="1">
      <alignment horizontal="right"/>
    </xf>
    <xf numFmtId="174" fontId="36" fillId="0" borderId="66" xfId="62" applyNumberFormat="1" applyFont="1" applyFill="1" applyBorder="1" applyAlignment="1">
      <alignment horizontal="right"/>
    </xf>
    <xf numFmtId="41" fontId="34" fillId="0" borderId="70" xfId="42" applyNumberFormat="1" applyFont="1" applyFill="1" applyBorder="1" applyAlignment="1">
      <alignment/>
    </xf>
    <xf numFmtId="41" fontId="34" fillId="0" borderId="25" xfId="42" applyNumberFormat="1" applyFont="1" applyFill="1" applyBorder="1" applyAlignment="1">
      <alignment/>
    </xf>
    <xf numFmtId="9" fontId="34" fillId="0" borderId="26" xfId="62" applyFont="1" applyFill="1" applyBorder="1" applyAlignment="1">
      <alignment/>
    </xf>
    <xf numFmtId="41" fontId="34" fillId="0" borderId="26" xfId="42" applyNumberFormat="1" applyFont="1" applyFill="1" applyBorder="1" applyAlignment="1">
      <alignment/>
    </xf>
    <xf numFmtId="174" fontId="34" fillId="0" borderId="26" xfId="62" applyNumberFormat="1" applyFont="1" applyFill="1" applyBorder="1" applyAlignment="1">
      <alignment/>
    </xf>
    <xf numFmtId="41" fontId="23" fillId="0" borderId="0" xfId="0" applyNumberFormat="1" applyFont="1" applyFill="1" applyAlignment="1">
      <alignment/>
    </xf>
    <xf numFmtId="41" fontId="25" fillId="0" borderId="0" xfId="62" applyNumberFormat="1" applyFont="1" applyFill="1" applyBorder="1" applyAlignment="1">
      <alignment horizontal="right"/>
    </xf>
    <xf numFmtId="41" fontId="25" fillId="0" borderId="12" xfId="0" applyNumberFormat="1" applyFont="1" applyFill="1" applyBorder="1" applyAlignment="1">
      <alignment/>
    </xf>
    <xf numFmtId="41" fontId="25" fillId="0" borderId="70" xfId="0" applyNumberFormat="1" applyFont="1" applyFill="1" applyBorder="1" applyAlignment="1">
      <alignment horizontal="center"/>
    </xf>
    <xf numFmtId="41" fontId="25" fillId="0" borderId="76" xfId="0" applyNumberFormat="1" applyFont="1" applyFill="1" applyBorder="1" applyAlignment="1">
      <alignment horizontal="center"/>
    </xf>
    <xf numFmtId="41" fontId="25" fillId="0" borderId="25" xfId="0" applyNumberFormat="1" applyFont="1" applyFill="1" applyBorder="1" applyAlignment="1">
      <alignment horizontal="center"/>
    </xf>
    <xf numFmtId="41" fontId="25" fillId="0" borderId="27" xfId="0" applyNumberFormat="1" applyFont="1" applyFill="1" applyBorder="1" applyAlignment="1">
      <alignment/>
    </xf>
    <xf numFmtId="41" fontId="25" fillId="0" borderId="27" xfId="0" applyNumberFormat="1" applyFont="1" applyFill="1" applyBorder="1" applyAlignment="1">
      <alignment horizontal="center"/>
    </xf>
    <xf numFmtId="41" fontId="27" fillId="0" borderId="66" xfId="0" applyNumberFormat="1" applyFont="1" applyFill="1" applyBorder="1" applyAlignment="1">
      <alignment/>
    </xf>
    <xf numFmtId="41" fontId="24" fillId="0" borderId="66" xfId="0" applyNumberFormat="1" applyFont="1" applyFill="1" applyBorder="1" applyAlignment="1">
      <alignment horizontal="right"/>
    </xf>
    <xf numFmtId="41" fontId="25" fillId="0" borderId="31" xfId="0" applyNumberFormat="1" applyFont="1" applyFill="1" applyBorder="1" applyAlignment="1">
      <alignment horizontal="right"/>
    </xf>
    <xf numFmtId="41" fontId="25" fillId="0" borderId="66" xfId="0" applyNumberFormat="1" applyFont="1" applyFill="1" applyBorder="1" applyAlignment="1">
      <alignment horizontal="right"/>
    </xf>
    <xf numFmtId="41" fontId="23" fillId="0" borderId="25" xfId="0" applyNumberFormat="1" applyFont="1" applyFill="1" applyBorder="1" applyAlignment="1">
      <alignment horizontal="right"/>
    </xf>
    <xf numFmtId="41" fontId="23" fillId="0" borderId="26" xfId="0" applyNumberFormat="1" applyFont="1" applyFill="1" applyBorder="1" applyAlignment="1">
      <alignment horizontal="right"/>
    </xf>
    <xf numFmtId="41" fontId="25" fillId="0" borderId="26" xfId="0" applyNumberFormat="1" applyFont="1" applyFill="1" applyBorder="1" applyAlignment="1">
      <alignment horizontal="right"/>
    </xf>
    <xf numFmtId="41" fontId="27" fillId="0" borderId="31" xfId="0" applyNumberFormat="1" applyFont="1" applyFill="1" applyBorder="1" applyAlignment="1">
      <alignment horizontal="right"/>
    </xf>
    <xf numFmtId="41" fontId="27" fillId="0" borderId="66" xfId="0" applyNumberFormat="1" applyFont="1" applyFill="1" applyBorder="1" applyAlignment="1">
      <alignment horizontal="right"/>
    </xf>
    <xf numFmtId="41" fontId="25" fillId="0" borderId="71" xfId="0" applyNumberFormat="1" applyFont="1" applyFill="1" applyBorder="1" applyAlignment="1">
      <alignment/>
    </xf>
    <xf numFmtId="41" fontId="25" fillId="0" borderId="72" xfId="0" applyNumberFormat="1" applyFont="1" applyFill="1" applyBorder="1" applyAlignment="1">
      <alignment horizontal="right"/>
    </xf>
    <xf numFmtId="0" fontId="31" fillId="0" borderId="0" xfId="0" applyFont="1" applyAlignment="1">
      <alignment/>
    </xf>
    <xf numFmtId="43" fontId="31" fillId="0" borderId="0" xfId="0" applyNumberFormat="1" applyFont="1" applyAlignment="1">
      <alignment/>
    </xf>
    <xf numFmtId="43" fontId="32" fillId="0" borderId="0" xfId="0" applyNumberFormat="1" applyFont="1" applyAlignment="1">
      <alignment horizontal="right"/>
    </xf>
    <xf numFmtId="0" fontId="32" fillId="0" borderId="0" xfId="0" applyFont="1" applyBorder="1" applyAlignment="1">
      <alignment horizontal="center"/>
    </xf>
    <xf numFmtId="0" fontId="31" fillId="0" borderId="10" xfId="0" applyFont="1" applyBorder="1" applyAlignment="1">
      <alignment/>
    </xf>
    <xf numFmtId="0" fontId="31" fillId="0" borderId="0" xfId="0" applyFont="1" applyBorder="1" applyAlignment="1">
      <alignment/>
    </xf>
    <xf numFmtId="180" fontId="31" fillId="0" borderId="0" xfId="0" applyNumberFormat="1" applyFont="1" applyBorder="1" applyAlignment="1">
      <alignment/>
    </xf>
    <xf numFmtId="180" fontId="31" fillId="0" borderId="11" xfId="0" applyNumberFormat="1" applyFont="1" applyBorder="1" applyAlignment="1">
      <alignment/>
    </xf>
    <xf numFmtId="0" fontId="32" fillId="0" borderId="10" xfId="0" applyFont="1" applyBorder="1" applyAlignment="1">
      <alignment horizontal="left"/>
    </xf>
    <xf numFmtId="172" fontId="32" fillId="0" borderId="0" xfId="0" applyNumberFormat="1" applyFont="1" applyBorder="1" applyAlignment="1">
      <alignment horizontal="right"/>
    </xf>
    <xf numFmtId="180" fontId="32" fillId="0" borderId="0" xfId="0" applyNumberFormat="1" applyFont="1" applyBorder="1" applyAlignment="1">
      <alignment/>
    </xf>
    <xf numFmtId="180" fontId="32" fillId="0" borderId="11" xfId="0" applyNumberFormat="1" applyFont="1" applyBorder="1" applyAlignment="1">
      <alignment horizontal="right"/>
    </xf>
    <xf numFmtId="0" fontId="32" fillId="0" borderId="0" xfId="0" applyFont="1" applyBorder="1" applyAlignment="1">
      <alignment/>
    </xf>
    <xf numFmtId="0" fontId="32" fillId="0" borderId="18" xfId="0" applyFont="1" applyBorder="1" applyAlignment="1">
      <alignment horizontal="left"/>
    </xf>
    <xf numFmtId="0" fontId="32" fillId="0" borderId="77" xfId="0" applyFont="1" applyBorder="1" applyAlignment="1">
      <alignment horizontal="center"/>
    </xf>
    <xf numFmtId="172" fontId="32" fillId="0" borderId="77" xfId="0" applyNumberFormat="1" applyFont="1" applyBorder="1" applyAlignment="1">
      <alignment horizontal="right"/>
    </xf>
    <xf numFmtId="180" fontId="32" fillId="0" borderId="77" xfId="0" applyNumberFormat="1" applyFont="1" applyBorder="1" applyAlignment="1">
      <alignment/>
    </xf>
    <xf numFmtId="180" fontId="32" fillId="0" borderId="23" xfId="0" applyNumberFormat="1" applyFont="1" applyBorder="1" applyAlignment="1">
      <alignment horizontal="right"/>
    </xf>
    <xf numFmtId="180" fontId="31" fillId="0" borderId="0" xfId="0" applyNumberFormat="1" applyFont="1" applyBorder="1" applyAlignment="1">
      <alignment horizontal="right"/>
    </xf>
    <xf numFmtId="180" fontId="31" fillId="0" borderId="78" xfId="0" applyNumberFormat="1" applyFont="1" applyBorder="1" applyAlignment="1">
      <alignment horizontal="right"/>
    </xf>
    <xf numFmtId="0" fontId="31" fillId="0" borderId="16" xfId="0" applyFont="1" applyBorder="1" applyAlignment="1">
      <alignment/>
    </xf>
    <xf numFmtId="0" fontId="31" fillId="0" borderId="17" xfId="0" applyFont="1" applyBorder="1" applyAlignment="1">
      <alignment/>
    </xf>
    <xf numFmtId="180" fontId="31" fillId="0" borderId="17" xfId="0" applyNumberFormat="1" applyFont="1" applyBorder="1" applyAlignment="1">
      <alignment/>
    </xf>
    <xf numFmtId="180" fontId="31" fillId="0" borderId="79" xfId="0" applyNumberFormat="1" applyFont="1" applyBorder="1" applyAlignment="1">
      <alignment/>
    </xf>
    <xf numFmtId="0" fontId="32" fillId="34" borderId="80" xfId="0" applyFont="1" applyFill="1" applyBorder="1" applyAlignment="1">
      <alignment horizontal="left"/>
    </xf>
    <xf numFmtId="0" fontId="32" fillId="34" borderId="55" xfId="0" applyFont="1" applyFill="1" applyBorder="1" applyAlignment="1">
      <alignment horizontal="center"/>
    </xf>
    <xf numFmtId="172" fontId="32" fillId="34" borderId="55" xfId="0" applyNumberFormat="1" applyFont="1" applyFill="1" applyBorder="1" applyAlignment="1">
      <alignment horizontal="right"/>
    </xf>
    <xf numFmtId="180" fontId="32" fillId="34" borderId="55" xfId="0" applyNumberFormat="1" applyFont="1" applyFill="1" applyBorder="1" applyAlignment="1">
      <alignment/>
    </xf>
    <xf numFmtId="180" fontId="32" fillId="34" borderId="11" xfId="0" applyNumberFormat="1" applyFont="1" applyFill="1" applyBorder="1" applyAlignment="1">
      <alignment horizontal="right"/>
    </xf>
    <xf numFmtId="0" fontId="32" fillId="34" borderId="16" xfId="0" applyFont="1" applyFill="1" applyBorder="1" applyAlignment="1">
      <alignment horizontal="center"/>
    </xf>
    <xf numFmtId="0" fontId="32" fillId="34" borderId="17" xfId="0" applyFont="1" applyFill="1" applyBorder="1" applyAlignment="1">
      <alignment horizontal="center"/>
    </xf>
    <xf numFmtId="15" fontId="32" fillId="34" borderId="17" xfId="0" applyNumberFormat="1" applyFont="1" applyFill="1" applyBorder="1" applyAlignment="1">
      <alignment horizontal="right"/>
    </xf>
    <xf numFmtId="0" fontId="32" fillId="34" borderId="17" xfId="0" applyFont="1" applyFill="1" applyBorder="1" applyAlignment="1">
      <alignment/>
    </xf>
    <xf numFmtId="43" fontId="32" fillId="34" borderId="17" xfId="0" applyNumberFormat="1" applyFont="1" applyFill="1" applyBorder="1" applyAlignment="1">
      <alignment/>
    </xf>
    <xf numFmtId="43" fontId="32" fillId="34" borderId="79" xfId="0" applyNumberFormat="1" applyFont="1" applyFill="1" applyBorder="1" applyAlignment="1">
      <alignment horizontal="right"/>
    </xf>
    <xf numFmtId="0" fontId="33" fillId="0" borderId="0" xfId="0" applyFont="1" applyAlignment="1">
      <alignment/>
    </xf>
    <xf numFmtId="0" fontId="33" fillId="0" borderId="10" xfId="0" applyFont="1" applyBorder="1" applyAlignment="1">
      <alignment/>
    </xf>
    <xf numFmtId="0" fontId="33" fillId="0" borderId="0" xfId="0" applyFont="1" applyBorder="1" applyAlignment="1">
      <alignment/>
    </xf>
    <xf numFmtId="0" fontId="34" fillId="0" borderId="10" xfId="0" applyFont="1" applyBorder="1" applyAlignment="1">
      <alignment horizontal="left"/>
    </xf>
    <xf numFmtId="0" fontId="34" fillId="0" borderId="0" xfId="0" applyFont="1" applyBorder="1" applyAlignment="1">
      <alignment/>
    </xf>
    <xf numFmtId="0" fontId="34" fillId="0" borderId="18" xfId="0" applyFont="1" applyBorder="1" applyAlignment="1">
      <alignment horizontal="left"/>
    </xf>
    <xf numFmtId="180" fontId="33" fillId="0" borderId="0" xfId="0" applyNumberFormat="1" applyFont="1" applyBorder="1" applyAlignment="1">
      <alignment horizontal="right"/>
    </xf>
    <xf numFmtId="0" fontId="33" fillId="0" borderId="16" xfId="0" applyFont="1" applyBorder="1" applyAlignment="1">
      <alignment/>
    </xf>
    <xf numFmtId="0" fontId="33" fillId="0" borderId="17" xfId="0" applyFont="1" applyBorder="1" applyAlignment="1">
      <alignment/>
    </xf>
    <xf numFmtId="180" fontId="33" fillId="0" borderId="17" xfId="0" applyNumberFormat="1" applyFont="1" applyBorder="1" applyAlignment="1">
      <alignment/>
    </xf>
    <xf numFmtId="0" fontId="34" fillId="0" borderId="17" xfId="0" applyFont="1" applyBorder="1" applyAlignment="1">
      <alignment horizontal="right"/>
    </xf>
    <xf numFmtId="0" fontId="33" fillId="0" borderId="81" xfId="0" applyFont="1" applyBorder="1" applyAlignment="1">
      <alignment/>
    </xf>
    <xf numFmtId="172" fontId="34" fillId="0" borderId="0" xfId="0" applyNumberFormat="1" applyFont="1" applyAlignment="1">
      <alignment/>
    </xf>
    <xf numFmtId="180" fontId="33" fillId="0" borderId="0" xfId="0" applyNumberFormat="1" applyFont="1" applyAlignment="1">
      <alignment/>
    </xf>
    <xf numFmtId="180" fontId="34" fillId="0" borderId="81" xfId="0" applyNumberFormat="1" applyFont="1" applyBorder="1" applyAlignment="1" applyProtection="1">
      <alignment horizontal="right"/>
      <protection locked="0"/>
    </xf>
    <xf numFmtId="180" fontId="33" fillId="0" borderId="81" xfId="0" applyNumberFormat="1" applyFont="1" applyBorder="1" applyAlignment="1">
      <alignment/>
    </xf>
    <xf numFmtId="0" fontId="34" fillId="0" borderId="10" xfId="0" applyFont="1" applyBorder="1" applyAlignment="1">
      <alignment/>
    </xf>
    <xf numFmtId="180" fontId="34" fillId="0" borderId="0" xfId="0" applyNumberFormat="1" applyFont="1" applyAlignment="1">
      <alignment/>
    </xf>
    <xf numFmtId="180" fontId="34" fillId="0" borderId="81" xfId="0" applyNumberFormat="1" applyFont="1" applyBorder="1" applyAlignment="1">
      <alignment horizontal="right"/>
    </xf>
    <xf numFmtId="0" fontId="33" fillId="0" borderId="82" xfId="0" applyFont="1" applyBorder="1" applyAlignment="1">
      <alignment/>
    </xf>
    <xf numFmtId="0" fontId="33" fillId="0" borderId="83" xfId="0" applyFont="1" applyBorder="1" applyAlignment="1">
      <alignment/>
    </xf>
    <xf numFmtId="180" fontId="33" fillId="0" borderId="84" xfId="0" applyNumberFormat="1" applyFont="1" applyBorder="1" applyAlignment="1">
      <alignment horizontal="right"/>
    </xf>
    <xf numFmtId="180" fontId="33" fillId="0" borderId="81" xfId="0" applyNumberFormat="1" applyFont="1" applyBorder="1" applyAlignment="1">
      <alignment horizontal="right"/>
    </xf>
    <xf numFmtId="172" fontId="34" fillId="0" borderId="77" xfId="0" applyNumberFormat="1" applyFont="1" applyBorder="1" applyAlignment="1">
      <alignment/>
    </xf>
    <xf numFmtId="180" fontId="33" fillId="0" borderId="77" xfId="0" applyNumberFormat="1" applyFont="1" applyBorder="1" applyAlignment="1">
      <alignment/>
    </xf>
    <xf numFmtId="180" fontId="34" fillId="0" borderId="85" xfId="0" applyNumberFormat="1" applyFont="1" applyBorder="1" applyAlignment="1">
      <alignment horizontal="right"/>
    </xf>
    <xf numFmtId="180" fontId="34" fillId="0" borderId="81" xfId="0" applyNumberFormat="1" applyFont="1" applyBorder="1" applyAlignment="1">
      <alignment/>
    </xf>
    <xf numFmtId="180" fontId="33" fillId="0" borderId="84" xfId="0" applyNumberFormat="1" applyFont="1" applyBorder="1" applyAlignment="1">
      <alignment/>
    </xf>
    <xf numFmtId="180" fontId="33" fillId="0" borderId="86" xfId="0" applyNumberFormat="1" applyFont="1" applyBorder="1" applyAlignment="1">
      <alignment horizontal="right"/>
    </xf>
    <xf numFmtId="180" fontId="33" fillId="0" borderId="87" xfId="0" applyNumberFormat="1" applyFont="1" applyBorder="1" applyAlignment="1">
      <alignment/>
    </xf>
    <xf numFmtId="0" fontId="34" fillId="34" borderId="18" xfId="0" applyFont="1" applyFill="1" applyBorder="1" applyAlignment="1">
      <alignment/>
    </xf>
    <xf numFmtId="172" fontId="34" fillId="34" borderId="17" xfId="0" applyNumberFormat="1" applyFont="1" applyFill="1" applyBorder="1" applyAlignment="1">
      <alignment/>
    </xf>
    <xf numFmtId="180" fontId="33" fillId="34" borderId="77" xfId="0" applyNumberFormat="1" applyFont="1" applyFill="1" applyBorder="1" applyAlignment="1">
      <alignment/>
    </xf>
    <xf numFmtId="180" fontId="34" fillId="34" borderId="87" xfId="0" applyNumberFormat="1" applyFont="1" applyFill="1" applyBorder="1" applyAlignment="1">
      <alignment horizontal="right"/>
    </xf>
    <xf numFmtId="41" fontId="37" fillId="0" borderId="0" xfId="58" applyNumberFormat="1" applyFont="1" applyFill="1" applyAlignment="1">
      <alignment/>
      <protection/>
    </xf>
    <xf numFmtId="41" fontId="33" fillId="0" borderId="0" xfId="58" applyNumberFormat="1" applyFont="1" applyFill="1" applyAlignment="1">
      <alignment/>
      <protection/>
    </xf>
    <xf numFmtId="41" fontId="34" fillId="0" borderId="0" xfId="58" applyNumberFormat="1" applyFont="1" applyFill="1" applyAlignment="1">
      <alignment horizontal="right"/>
      <protection/>
    </xf>
    <xf numFmtId="41" fontId="35" fillId="0" borderId="88" xfId="58" applyNumberFormat="1" applyFont="1" applyFill="1" applyBorder="1" applyAlignment="1">
      <alignment horizontal="center" vertical="center"/>
      <protection/>
    </xf>
    <xf numFmtId="41" fontId="34" fillId="0" borderId="89" xfId="58" applyNumberFormat="1" applyFont="1" applyFill="1" applyBorder="1" applyAlignment="1">
      <alignment horizontal="center" vertical="center" wrapText="1"/>
      <protection/>
    </xf>
    <xf numFmtId="41" fontId="34" fillId="0" borderId="89" xfId="58" applyNumberFormat="1" applyFont="1" applyFill="1" applyBorder="1" applyAlignment="1">
      <alignment horizontal="center" vertical="center"/>
      <protection/>
    </xf>
    <xf numFmtId="41" fontId="34" fillId="0" borderId="90" xfId="58" applyNumberFormat="1" applyFont="1" applyFill="1" applyBorder="1" applyAlignment="1">
      <alignment horizontal="center" vertical="center" wrapText="1"/>
      <protection/>
    </xf>
    <xf numFmtId="49" fontId="33" fillId="0" borderId="91" xfId="58" applyNumberFormat="1" applyFont="1" applyFill="1" applyBorder="1" applyAlignment="1">
      <alignment horizontal="right"/>
      <protection/>
    </xf>
    <xf numFmtId="176" fontId="33" fillId="0" borderId="92" xfId="58" applyNumberFormat="1" applyFont="1" applyFill="1" applyBorder="1" applyAlignment="1">
      <alignment horizontal="right"/>
      <protection/>
    </xf>
    <xf numFmtId="176" fontId="34" fillId="0" borderId="92" xfId="58" applyNumberFormat="1" applyFont="1" applyFill="1" applyBorder="1" applyAlignment="1">
      <alignment horizontal="right"/>
      <protection/>
    </xf>
    <xf numFmtId="9" fontId="33" fillId="0" borderId="93" xfId="62" applyFont="1" applyFill="1" applyBorder="1" applyAlignment="1">
      <alignment horizontal="center" vertical="center"/>
    </xf>
    <xf numFmtId="49" fontId="33" fillId="0" borderId="84" xfId="58" applyNumberFormat="1" applyFont="1" applyFill="1" applyBorder="1" applyAlignment="1">
      <alignment horizontal="right"/>
      <protection/>
    </xf>
    <xf numFmtId="176" fontId="33" fillId="0" borderId="46" xfId="58" applyNumberFormat="1" applyFont="1" applyFill="1" applyBorder="1" applyAlignment="1">
      <alignment horizontal="right"/>
      <protection/>
    </xf>
    <xf numFmtId="176" fontId="34" fillId="0" borderId="46" xfId="58" applyNumberFormat="1" applyFont="1" applyFill="1" applyBorder="1" applyAlignment="1">
      <alignment horizontal="right"/>
      <protection/>
    </xf>
    <xf numFmtId="9" fontId="33" fillId="0" borderId="94" xfId="62" applyFont="1" applyFill="1" applyBorder="1" applyAlignment="1">
      <alignment horizontal="center" vertical="center"/>
    </xf>
    <xf numFmtId="176" fontId="33" fillId="0" borderId="46" xfId="62" applyNumberFormat="1" applyFont="1" applyFill="1" applyBorder="1" applyAlignment="1">
      <alignment horizontal="right"/>
    </xf>
    <xf numFmtId="176" fontId="33" fillId="0" borderId="46" xfId="58" applyNumberFormat="1" applyFont="1" applyFill="1" applyBorder="1" applyAlignment="1">
      <alignment/>
      <protection/>
    </xf>
    <xf numFmtId="176" fontId="33" fillId="0" borderId="0" xfId="58" applyNumberFormat="1" applyFont="1" applyFill="1" applyAlignment="1">
      <alignment/>
      <protection/>
    </xf>
    <xf numFmtId="49" fontId="33" fillId="0" borderId="95" xfId="58" applyNumberFormat="1" applyFont="1" applyFill="1" applyBorder="1" applyAlignment="1">
      <alignment horizontal="right"/>
      <protection/>
    </xf>
    <xf numFmtId="176" fontId="33" fillId="0" borderId="96" xfId="58" applyNumberFormat="1" applyFont="1" applyFill="1" applyBorder="1" applyAlignment="1">
      <alignment/>
      <protection/>
    </xf>
    <xf numFmtId="176" fontId="33" fillId="0" borderId="96" xfId="62" applyNumberFormat="1" applyFont="1" applyFill="1" applyBorder="1" applyAlignment="1">
      <alignment/>
    </xf>
    <xf numFmtId="176" fontId="34" fillId="0" borderId="96" xfId="58" applyNumberFormat="1" applyFont="1" applyFill="1" applyBorder="1" applyAlignment="1">
      <alignment horizontal="right"/>
      <protection/>
    </xf>
    <xf numFmtId="9" fontId="33" fillId="0" borderId="97" xfId="62" applyFont="1" applyFill="1" applyBorder="1" applyAlignment="1">
      <alignment horizontal="center" vertical="center"/>
    </xf>
    <xf numFmtId="176" fontId="33" fillId="0" borderId="96" xfId="42" applyNumberFormat="1" applyFont="1" applyFill="1" applyBorder="1" applyAlignment="1">
      <alignment/>
    </xf>
    <xf numFmtId="176" fontId="34" fillId="0" borderId="98" xfId="58" applyNumberFormat="1" applyFont="1" applyFill="1" applyBorder="1" applyAlignment="1">
      <alignment horizontal="right"/>
      <protection/>
    </xf>
    <xf numFmtId="41" fontId="34" fillId="0" borderId="88" xfId="58" applyNumberFormat="1" applyFont="1" applyFill="1" applyBorder="1" applyAlignment="1">
      <alignment/>
      <protection/>
    </xf>
    <xf numFmtId="176" fontId="33" fillId="0" borderId="89" xfId="58" applyNumberFormat="1" applyFont="1" applyFill="1" applyBorder="1" applyAlignment="1">
      <alignment horizontal="right"/>
      <protection/>
    </xf>
    <xf numFmtId="176" fontId="34" fillId="0" borderId="89" xfId="58" applyNumberFormat="1" applyFont="1" applyFill="1" applyBorder="1" applyAlignment="1">
      <alignment horizontal="right"/>
      <protection/>
    </xf>
    <xf numFmtId="9" fontId="33" fillId="0" borderId="90" xfId="62" applyFont="1" applyFill="1" applyBorder="1" applyAlignment="1">
      <alignment horizontal="center" vertical="center"/>
    </xf>
    <xf numFmtId="177" fontId="3" fillId="0" borderId="99" xfId="59" applyNumberFormat="1" applyFont="1" applyBorder="1" applyAlignment="1">
      <alignment horizontal="center" vertical="top" wrapText="1"/>
      <protection/>
    </xf>
    <xf numFmtId="41" fontId="27" fillId="0" borderId="29" xfId="42" applyNumberFormat="1" applyFont="1" applyFill="1" applyBorder="1" applyAlignment="1">
      <alignment horizontal="right"/>
    </xf>
    <xf numFmtId="41" fontId="27" fillId="0" borderId="30" xfId="42" applyNumberFormat="1" applyFont="1" applyFill="1" applyBorder="1" applyAlignment="1">
      <alignment horizontal="right"/>
    </xf>
    <xf numFmtId="41" fontId="27" fillId="0" borderId="30" xfId="62" applyNumberFormat="1" applyFont="1" applyFill="1" applyBorder="1" applyAlignment="1">
      <alignment horizontal="right"/>
    </xf>
    <xf numFmtId="41" fontId="23" fillId="34" borderId="30" xfId="42" applyNumberFormat="1" applyFont="1" applyFill="1" applyBorder="1" applyAlignment="1">
      <alignment horizontal="right"/>
    </xf>
    <xf numFmtId="41" fontId="27" fillId="0" borderId="32" xfId="42" applyNumberFormat="1" applyFont="1" applyFill="1" applyBorder="1" applyAlignment="1">
      <alignment/>
    </xf>
    <xf numFmtId="41" fontId="27" fillId="0" borderId="34" xfId="42" applyNumberFormat="1" applyFont="1" applyFill="1" applyBorder="1" applyAlignment="1">
      <alignment/>
    </xf>
    <xf numFmtId="41" fontId="24" fillId="0" borderId="33" xfId="42" applyNumberFormat="1" applyFont="1" applyFill="1" applyBorder="1" applyAlignment="1">
      <alignment/>
    </xf>
    <xf numFmtId="41" fontId="24" fillId="0" borderId="29" xfId="42" applyNumberFormat="1" applyFont="1" applyFill="1" applyBorder="1" applyAlignment="1">
      <alignment horizontal="right"/>
    </xf>
    <xf numFmtId="41" fontId="31" fillId="0" borderId="68" xfId="0" applyNumberFormat="1" applyFont="1" applyFill="1" applyBorder="1" applyAlignment="1">
      <alignment/>
    </xf>
    <xf numFmtId="3" fontId="27" fillId="0" borderId="0" xfId="0" applyNumberFormat="1" applyFont="1" applyAlignment="1" applyProtection="1">
      <alignment horizontal="right" wrapText="1"/>
      <protection locked="0"/>
    </xf>
    <xf numFmtId="41" fontId="0" fillId="0" borderId="0" xfId="0" applyNumberFormat="1" applyFill="1" applyAlignment="1">
      <alignment/>
    </xf>
    <xf numFmtId="3" fontId="16" fillId="0" borderId="40" xfId="0" applyNumberFormat="1" applyFont="1" applyFill="1" applyBorder="1" applyAlignment="1" applyProtection="1">
      <alignment/>
      <protection locked="0"/>
    </xf>
    <xf numFmtId="0" fontId="38" fillId="0" borderId="0" xfId="0" applyFont="1" applyBorder="1" applyAlignment="1">
      <alignment horizontal="center" wrapText="1"/>
    </xf>
    <xf numFmtId="3" fontId="38" fillId="0" borderId="0" xfId="0" applyNumberFormat="1" applyFont="1" applyBorder="1" applyAlignment="1">
      <alignment horizontal="center" wrapText="1"/>
    </xf>
    <xf numFmtId="0" fontId="39" fillId="0" borderId="0" xfId="0" applyFont="1" applyBorder="1" applyAlignment="1">
      <alignment vertical="top" wrapText="1"/>
    </xf>
    <xf numFmtId="0" fontId="39" fillId="0" borderId="0" xfId="0" applyFont="1" applyBorder="1" applyAlignment="1">
      <alignment horizontal="justify" vertical="top" wrapText="1"/>
    </xf>
    <xf numFmtId="3" fontId="39" fillId="0" borderId="0" xfId="0" applyNumberFormat="1" applyFont="1" applyBorder="1" applyAlignment="1">
      <alignment wrapText="1"/>
    </xf>
    <xf numFmtId="3" fontId="81" fillId="0" borderId="0" xfId="0" applyNumberFormat="1" applyFont="1" applyBorder="1" applyAlignment="1">
      <alignment/>
    </xf>
    <xf numFmtId="0" fontId="81" fillId="0" borderId="0" xfId="0" applyFont="1" applyFill="1" applyBorder="1" applyAlignment="1">
      <alignment wrapText="1"/>
    </xf>
    <xf numFmtId="0" fontId="0" fillId="0" borderId="0" xfId="0" applyBorder="1" applyAlignment="1" applyProtection="1">
      <alignment wrapText="1"/>
      <protection locked="0"/>
    </xf>
    <xf numFmtId="3" fontId="16" fillId="0" borderId="0" xfId="0" applyNumberFormat="1" applyFont="1" applyFill="1" applyBorder="1" applyAlignment="1" applyProtection="1">
      <alignment/>
      <protection locked="0"/>
    </xf>
    <xf numFmtId="0" fontId="38" fillId="0" borderId="0" xfId="0" applyFont="1" applyFill="1" applyBorder="1" applyAlignment="1">
      <alignment wrapText="1"/>
    </xf>
    <xf numFmtId="0" fontId="38" fillId="0" borderId="0" xfId="0" applyFont="1" applyFill="1" applyBorder="1" applyAlignment="1" applyProtection="1">
      <alignment/>
      <protection locked="0"/>
    </xf>
    <xf numFmtId="3" fontId="38" fillId="0" borderId="0" xfId="0" applyNumberFormat="1" applyFont="1" applyFill="1" applyBorder="1" applyAlignment="1" applyProtection="1">
      <alignment/>
      <protection locked="0"/>
    </xf>
    <xf numFmtId="0" fontId="16" fillId="0" borderId="0" xfId="0" applyFont="1" applyFill="1" applyBorder="1" applyAlignment="1" applyProtection="1">
      <alignment wrapText="1"/>
      <protection locked="0"/>
    </xf>
    <xf numFmtId="0" fontId="82" fillId="0" borderId="0" xfId="0" applyFont="1" applyFill="1" applyBorder="1" applyAlignment="1" applyProtection="1">
      <alignment wrapText="1"/>
      <protection locked="0"/>
    </xf>
    <xf numFmtId="3" fontId="82" fillId="0" borderId="0" xfId="0" applyNumberFormat="1" applyFont="1" applyFill="1" applyBorder="1" applyAlignment="1" applyProtection="1">
      <alignment/>
      <protection locked="0"/>
    </xf>
    <xf numFmtId="0" fontId="39" fillId="0" borderId="0" xfId="0" applyFont="1" applyFill="1" applyBorder="1" applyAlignment="1" applyProtection="1">
      <alignment wrapText="1"/>
      <protection locked="0"/>
    </xf>
    <xf numFmtId="3" fontId="16" fillId="0" borderId="0" xfId="0" applyNumberFormat="1" applyFont="1" applyFill="1" applyBorder="1" applyAlignment="1" applyProtection="1">
      <alignment wrapText="1"/>
      <protection locked="0"/>
    </xf>
    <xf numFmtId="0" fontId="38" fillId="0" borderId="0" xfId="0" applyFont="1" applyBorder="1" applyAlignment="1">
      <alignment wrapText="1"/>
    </xf>
    <xf numFmtId="0" fontId="38" fillId="0" borderId="0" xfId="0" applyFont="1" applyBorder="1" applyAlignment="1" applyProtection="1">
      <alignment wrapText="1"/>
      <protection locked="0"/>
    </xf>
    <xf numFmtId="3" fontId="38" fillId="0" borderId="0" xfId="0" applyNumberFormat="1" applyFont="1" applyBorder="1" applyAlignment="1" applyProtection="1">
      <alignment/>
      <protection locked="0"/>
    </xf>
    <xf numFmtId="0" fontId="81" fillId="0" borderId="0" xfId="0" applyFont="1" applyBorder="1" applyAlignment="1">
      <alignment wrapText="1"/>
    </xf>
    <xf numFmtId="0" fontId="39" fillId="0" borderId="0" xfId="0" applyFont="1" applyBorder="1" applyAlignment="1" applyProtection="1">
      <alignment/>
      <protection locked="0"/>
    </xf>
    <xf numFmtId="3" fontId="16" fillId="0" borderId="0" xfId="0" applyNumberFormat="1" applyFont="1" applyBorder="1" applyAlignment="1" applyProtection="1">
      <alignment/>
      <protection locked="0"/>
    </xf>
    <xf numFmtId="0" fontId="0" fillId="0" borderId="0" xfId="0" applyBorder="1" applyAlignment="1">
      <alignment wrapText="1"/>
    </xf>
    <xf numFmtId="0" fontId="81" fillId="0" borderId="0" xfId="0" applyFont="1" applyBorder="1" applyAlignment="1" applyProtection="1">
      <alignment wrapText="1"/>
      <protection locked="0"/>
    </xf>
    <xf numFmtId="177" fontId="3" fillId="35" borderId="37" xfId="59" applyNumberFormat="1" applyFont="1" applyFill="1" applyBorder="1" applyAlignment="1">
      <alignment horizontal="left" vertical="top"/>
      <protection/>
    </xf>
    <xf numFmtId="177" fontId="3" fillId="0" borderId="37" xfId="59" applyNumberFormat="1" applyFont="1" applyBorder="1" applyAlignment="1">
      <alignment vertical="top" wrapText="1"/>
      <protection/>
    </xf>
    <xf numFmtId="177" fontId="3" fillId="0" borderId="43" xfId="59" applyNumberFormat="1" applyFont="1" applyBorder="1" applyAlignment="1">
      <alignment vertical="top" wrapText="1"/>
      <protection/>
    </xf>
    <xf numFmtId="9" fontId="3" fillId="0" borderId="40" xfId="62" applyFont="1" applyFill="1" applyBorder="1" applyAlignment="1">
      <alignment horizontal="right" vertical="top"/>
    </xf>
    <xf numFmtId="177" fontId="0" fillId="0" borderId="100" xfId="59" applyNumberFormat="1" applyFont="1" applyBorder="1" applyAlignment="1">
      <alignment vertical="top" wrapText="1"/>
      <protection/>
    </xf>
    <xf numFmtId="182" fontId="0" fillId="0" borderId="42" xfId="59" applyNumberFormat="1" applyFont="1" applyBorder="1" applyAlignment="1">
      <alignment vertical="top" wrapText="1"/>
      <protection/>
    </xf>
    <xf numFmtId="43" fontId="16" fillId="0" borderId="40" xfId="42" applyFont="1" applyFill="1" applyBorder="1" applyAlignment="1" applyProtection="1">
      <alignment/>
      <protection locked="0"/>
    </xf>
    <xf numFmtId="177" fontId="40" fillId="0" borderId="53" xfId="59" applyNumberFormat="1" applyFont="1" applyBorder="1" applyAlignment="1">
      <alignment vertical="top" wrapText="1"/>
      <protection/>
    </xf>
    <xf numFmtId="177" fontId="0" fillId="0" borderId="53" xfId="59" applyNumberFormat="1" applyFont="1" applyBorder="1" applyAlignment="1">
      <alignment vertical="top" wrapText="1"/>
      <protection/>
    </xf>
    <xf numFmtId="177" fontId="3" fillId="0" borderId="53" xfId="59" applyNumberFormat="1" applyFont="1" applyBorder="1" applyAlignment="1">
      <alignment vertical="top" wrapText="1"/>
      <protection/>
    </xf>
    <xf numFmtId="182" fontId="3" fillId="33" borderId="53" xfId="59" applyNumberFormat="1" applyFont="1" applyFill="1" applyBorder="1" applyAlignment="1">
      <alignment vertical="top" wrapText="1"/>
      <protection/>
    </xf>
    <xf numFmtId="182" fontId="3" fillId="0" borderId="44" xfId="59" applyNumberFormat="1" applyFont="1" applyBorder="1" applyAlignment="1">
      <alignment horizontal="right" vertical="top" wrapText="1"/>
      <protection/>
    </xf>
    <xf numFmtId="43" fontId="0" fillId="0" borderId="0" xfId="42" applyFont="1" applyFill="1" applyBorder="1" applyAlignment="1" applyProtection="1">
      <alignment wrapText="1"/>
      <protection locked="0"/>
    </xf>
    <xf numFmtId="182" fontId="0" fillId="33" borderId="0" xfId="59" applyNumberFormat="1" applyFont="1" applyFill="1" applyBorder="1" applyAlignment="1">
      <alignment vertical="top" wrapText="1"/>
      <protection/>
    </xf>
    <xf numFmtId="43" fontId="16" fillId="0" borderId="0" xfId="42" applyFont="1" applyFill="1" applyBorder="1" applyAlignment="1" applyProtection="1">
      <alignment/>
      <protection locked="0"/>
    </xf>
    <xf numFmtId="43" fontId="0" fillId="0" borderId="0" xfId="42" applyFont="1" applyBorder="1" applyAlignment="1" applyProtection="1">
      <alignment wrapText="1"/>
      <protection locked="0"/>
    </xf>
    <xf numFmtId="177" fontId="0" fillId="0" borderId="53" xfId="59" applyNumberFormat="1" applyFont="1" applyBorder="1" applyAlignment="1">
      <alignment horizontal="justify" vertical="top" wrapText="1"/>
      <protection/>
    </xf>
    <xf numFmtId="177" fontId="0" fillId="33" borderId="101" xfId="59" applyNumberFormat="1" applyFont="1" applyFill="1" applyBorder="1" applyAlignment="1">
      <alignment horizontal="center" vertical="top" wrapText="1"/>
      <protection/>
    </xf>
    <xf numFmtId="177" fontId="0" fillId="0" borderId="44" xfId="59" applyNumberFormat="1" applyFont="1" applyBorder="1" applyAlignment="1">
      <alignment horizontal="left" vertical="top" wrapText="1"/>
      <protection/>
    </xf>
    <xf numFmtId="177" fontId="3" fillId="0" borderId="102" xfId="59" applyNumberFormat="1" applyFont="1" applyBorder="1" applyAlignment="1">
      <alignment horizontal="center" vertical="top" wrapText="1"/>
      <protection/>
    </xf>
    <xf numFmtId="177" fontId="3" fillId="0" borderId="37" xfId="59" applyNumberFormat="1" applyFont="1" applyBorder="1" applyAlignment="1">
      <alignment horizontal="center" vertical="top" wrapText="1"/>
      <protection/>
    </xf>
    <xf numFmtId="177" fontId="3" fillId="0" borderId="70" xfId="59" applyNumberFormat="1" applyFont="1" applyBorder="1" applyAlignment="1">
      <alignment vertical="top"/>
      <protection/>
    </xf>
    <xf numFmtId="177" fontId="3" fillId="0" borderId="37" xfId="59" applyNumberFormat="1" applyFont="1" applyBorder="1" applyAlignment="1">
      <alignment vertical="top"/>
      <protection/>
    </xf>
    <xf numFmtId="177" fontId="40" fillId="0" borderId="70" xfId="59" applyNumberFormat="1" applyFont="1" applyBorder="1" applyAlignment="1">
      <alignment horizontal="left" vertical="top" wrapText="1"/>
      <protection/>
    </xf>
    <xf numFmtId="177" fontId="0" fillId="0" borderId="42" xfId="59" applyNumberFormat="1" applyFont="1" applyBorder="1" applyAlignment="1">
      <alignment vertical="top" wrapText="1"/>
      <protection/>
    </xf>
    <xf numFmtId="0" fontId="0" fillId="0" borderId="37" xfId="0" applyFill="1" applyBorder="1" applyAlignment="1" applyProtection="1">
      <alignment wrapText="1"/>
      <protection locked="0"/>
    </xf>
    <xf numFmtId="0" fontId="0" fillId="0" borderId="37" xfId="0" applyBorder="1" applyAlignment="1" applyProtection="1">
      <alignment wrapText="1"/>
      <protection locked="0"/>
    </xf>
    <xf numFmtId="177" fontId="0" fillId="0" borderId="37" xfId="59" applyNumberFormat="1" applyFont="1" applyBorder="1" applyAlignment="1">
      <alignment vertical="top" wrapText="1"/>
      <protection/>
    </xf>
    <xf numFmtId="177" fontId="3" fillId="0" borderId="52" xfId="59" applyNumberFormat="1" applyFont="1" applyBorder="1" applyAlignment="1">
      <alignment horizontal="left" vertical="top" wrapText="1"/>
      <protection/>
    </xf>
    <xf numFmtId="177" fontId="3" fillId="0" borderId="53" xfId="59" applyNumberFormat="1" applyFont="1" applyBorder="1" applyAlignment="1">
      <alignment horizontal="right" vertical="top" wrapText="1"/>
      <protection/>
    </xf>
    <xf numFmtId="182" fontId="3" fillId="0" borderId="103" xfId="59" applyNumberFormat="1" applyFont="1" applyBorder="1" applyAlignment="1">
      <alignment horizontal="right" vertical="top" wrapText="1"/>
      <protection/>
    </xf>
    <xf numFmtId="3" fontId="16" fillId="0" borderId="43" xfId="0" applyNumberFormat="1" applyFont="1" applyFill="1" applyBorder="1" applyAlignment="1" applyProtection="1">
      <alignment/>
      <protection locked="0"/>
    </xf>
    <xf numFmtId="177" fontId="0" fillId="0" borderId="43" xfId="59" applyNumberFormat="1" applyFont="1" applyBorder="1" applyAlignment="1">
      <alignment vertical="top" wrapText="1"/>
      <protection/>
    </xf>
    <xf numFmtId="182" fontId="0" fillId="0" borderId="42" xfId="59" applyNumberFormat="1" applyFont="1" applyBorder="1" applyAlignment="1">
      <alignment horizontal="right" vertical="top" wrapText="1"/>
      <protection/>
    </xf>
    <xf numFmtId="182" fontId="3" fillId="0" borderId="43" xfId="59" applyNumberFormat="1" applyFont="1" applyBorder="1" applyAlignment="1">
      <alignment horizontal="right" vertical="top" wrapText="1"/>
      <protection/>
    </xf>
    <xf numFmtId="182" fontId="3" fillId="33" borderId="43" xfId="59" applyNumberFormat="1" applyFont="1" applyFill="1" applyBorder="1" applyAlignment="1">
      <alignment horizontal="right" vertical="top"/>
      <protection/>
    </xf>
    <xf numFmtId="177" fontId="3" fillId="0" borderId="101" xfId="59" applyNumberFormat="1" applyFont="1" applyBorder="1" applyAlignment="1">
      <alignment horizontal="right" vertical="top" wrapText="1"/>
      <protection/>
    </xf>
    <xf numFmtId="182" fontId="0" fillId="0" borderId="58" xfId="59" applyNumberFormat="1" applyFont="1" applyBorder="1" applyAlignment="1">
      <alignment horizontal="right" vertical="top" wrapText="1"/>
      <protection/>
    </xf>
    <xf numFmtId="177" fontId="3" fillId="35" borderId="37" xfId="59" applyNumberFormat="1" applyFont="1" applyFill="1" applyBorder="1" applyAlignment="1">
      <alignment vertical="top"/>
      <protection/>
    </xf>
    <xf numFmtId="177" fontId="0" fillId="0" borderId="37" xfId="59" applyNumberFormat="1" applyFont="1" applyBorder="1" applyAlignment="1">
      <alignment horizontal="justify" vertical="top" wrapText="1"/>
      <protection/>
    </xf>
    <xf numFmtId="182" fontId="3" fillId="33" borderId="43" xfId="59" applyNumberFormat="1" applyFont="1" applyFill="1" applyBorder="1" applyAlignment="1">
      <alignment horizontal="left" vertical="top" wrapText="1"/>
      <protection/>
    </xf>
    <xf numFmtId="182" fontId="3" fillId="33" borderId="0" xfId="59" applyNumberFormat="1" applyFont="1" applyFill="1" applyBorder="1" applyAlignment="1">
      <alignment vertical="top"/>
      <protection/>
    </xf>
    <xf numFmtId="177" fontId="3" fillId="0" borderId="65" xfId="59" applyNumberFormat="1" applyFont="1" applyBorder="1" applyAlignment="1">
      <alignment horizontal="right" vertical="top" wrapText="1"/>
      <protection/>
    </xf>
    <xf numFmtId="182" fontId="0" fillId="33" borderId="0" xfId="59" applyNumberFormat="1" applyFont="1" applyFill="1" applyBorder="1" applyAlignment="1">
      <alignment horizontal="justify" vertical="top" wrapText="1"/>
      <protection/>
    </xf>
    <xf numFmtId="182" fontId="3" fillId="33" borderId="0" xfId="59" applyNumberFormat="1" applyFont="1" applyFill="1" applyBorder="1" applyAlignment="1">
      <alignment vertical="top" wrapText="1"/>
      <protection/>
    </xf>
    <xf numFmtId="41" fontId="13" fillId="0" borderId="31" xfId="62" applyNumberFormat="1" applyFont="1" applyFill="1" applyBorder="1" applyAlignment="1">
      <alignment/>
    </xf>
    <xf numFmtId="43" fontId="61" fillId="0" borderId="40" xfId="42" applyFont="1" applyFill="1" applyBorder="1" applyAlignment="1" applyProtection="1">
      <alignment horizontal="right" wrapText="1"/>
      <protection locked="0"/>
    </xf>
    <xf numFmtId="41" fontId="32" fillId="0" borderId="25" xfId="42" applyNumberFormat="1" applyFont="1" applyFill="1" applyBorder="1" applyAlignment="1">
      <alignment horizontal="right"/>
    </xf>
    <xf numFmtId="9" fontId="27" fillId="0" borderId="25" xfId="62" applyFont="1" applyFill="1" applyBorder="1" applyAlignment="1">
      <alignment horizontal="right"/>
    </xf>
    <xf numFmtId="41" fontId="27" fillId="0" borderId="68" xfId="42" applyNumberFormat="1" applyFont="1" applyFill="1" applyBorder="1" applyAlignment="1">
      <alignment horizontal="right"/>
    </xf>
    <xf numFmtId="9" fontId="27" fillId="0" borderId="27" xfId="62" applyFont="1" applyFill="1" applyBorder="1" applyAlignment="1">
      <alignment horizontal="right"/>
    </xf>
    <xf numFmtId="177" fontId="0" fillId="33" borderId="40" xfId="59" applyNumberFormat="1" applyFont="1" applyFill="1" applyBorder="1" applyAlignment="1">
      <alignment horizontal="right" vertical="top" wrapText="1"/>
      <protection/>
    </xf>
    <xf numFmtId="9" fontId="3" fillId="35" borderId="58" xfId="62" applyFont="1" applyFill="1" applyBorder="1" applyAlignment="1">
      <alignment horizontal="right" vertical="top"/>
    </xf>
    <xf numFmtId="41" fontId="41" fillId="0" borderId="0" xfId="42" applyNumberFormat="1" applyFont="1" applyFill="1" applyAlignment="1">
      <alignment/>
    </xf>
    <xf numFmtId="41" fontId="41" fillId="0" borderId="0" xfId="0" applyNumberFormat="1" applyFont="1" applyFill="1" applyAlignment="1">
      <alignment/>
    </xf>
    <xf numFmtId="41" fontId="25" fillId="0" borderId="96" xfId="42" applyNumberFormat="1" applyFont="1" applyFill="1" applyBorder="1" applyAlignment="1">
      <alignment horizontal="center"/>
    </xf>
    <xf numFmtId="41" fontId="25" fillId="0" borderId="35" xfId="42" applyNumberFormat="1" applyFont="1" applyFill="1" applyBorder="1" applyAlignment="1">
      <alignment horizontal="center"/>
    </xf>
    <xf numFmtId="41" fontId="25" fillId="0" borderId="95" xfId="42" applyNumberFormat="1" applyFont="1" applyFill="1" applyBorder="1" applyAlignment="1">
      <alignment horizontal="center"/>
    </xf>
    <xf numFmtId="41" fontId="25" fillId="0" borderId="40" xfId="42" applyNumberFormat="1" applyFont="1" applyFill="1" applyBorder="1" applyAlignment="1">
      <alignment horizontal="center"/>
    </xf>
    <xf numFmtId="41" fontId="25" fillId="0" borderId="37" xfId="42" applyNumberFormat="1" applyFont="1" applyFill="1" applyBorder="1" applyAlignment="1">
      <alignment horizontal="center"/>
    </xf>
    <xf numFmtId="41" fontId="25" fillId="0" borderId="43" xfId="42" applyNumberFormat="1" applyFont="1" applyFill="1" applyBorder="1" applyAlignment="1">
      <alignment horizontal="center"/>
    </xf>
    <xf numFmtId="14" fontId="25" fillId="0" borderId="51" xfId="42" applyNumberFormat="1" applyFont="1" applyFill="1" applyBorder="1" applyAlignment="1">
      <alignment horizontal="center"/>
    </xf>
    <xf numFmtId="0" fontId="25" fillId="0" borderId="51" xfId="42" applyNumberFormat="1" applyFont="1" applyFill="1" applyBorder="1" applyAlignment="1">
      <alignment horizontal="center"/>
    </xf>
    <xf numFmtId="41" fontId="24" fillId="0" borderId="51" xfId="42" applyNumberFormat="1" applyFont="1" applyFill="1" applyBorder="1" applyAlignment="1">
      <alignment/>
    </xf>
    <xf numFmtId="41" fontId="24" fillId="0" borderId="104" xfId="42" applyNumberFormat="1" applyFont="1" applyFill="1" applyBorder="1" applyAlignment="1">
      <alignment/>
    </xf>
    <xf numFmtId="41" fontId="24" fillId="34" borderId="105" xfId="42" applyNumberFormat="1" applyFont="1" applyFill="1" applyBorder="1" applyAlignment="1">
      <alignment/>
    </xf>
    <xf numFmtId="41" fontId="25" fillId="0" borderId="106" xfId="42" applyNumberFormat="1" applyFont="1" applyFill="1" applyBorder="1" applyAlignment="1">
      <alignment horizontal="right"/>
    </xf>
    <xf numFmtId="41" fontId="25" fillId="0" borderId="51" xfId="42" applyNumberFormat="1" applyFont="1" applyFill="1" applyBorder="1" applyAlignment="1">
      <alignment horizontal="right"/>
    </xf>
    <xf numFmtId="41" fontId="25" fillId="0" borderId="104" xfId="42" applyNumberFormat="1" applyFont="1" applyFill="1" applyBorder="1" applyAlignment="1">
      <alignment horizontal="right"/>
    </xf>
    <xf numFmtId="41" fontId="25" fillId="34" borderId="105" xfId="42" applyNumberFormat="1" applyFont="1" applyFill="1" applyBorder="1" applyAlignment="1">
      <alignment horizontal="right"/>
    </xf>
    <xf numFmtId="41" fontId="27" fillId="0" borderId="96" xfId="0" applyNumberFormat="1" applyFont="1" applyFill="1" applyBorder="1" applyAlignment="1">
      <alignment/>
    </xf>
    <xf numFmtId="179" fontId="27" fillId="0" borderId="40" xfId="42" applyNumberFormat="1" applyFont="1" applyFill="1" applyBorder="1" applyAlignment="1">
      <alignment horizontal="right"/>
    </xf>
    <xf numFmtId="179" fontId="27" fillId="0" borderId="51" xfId="62" applyNumberFormat="1" applyFont="1" applyFill="1" applyBorder="1" applyAlignment="1">
      <alignment horizontal="right"/>
    </xf>
    <xf numFmtId="179" fontId="27" fillId="0" borderId="51" xfId="42" applyNumberFormat="1" applyFont="1" applyFill="1" applyBorder="1" applyAlignment="1">
      <alignment horizontal="right"/>
    </xf>
    <xf numFmtId="179" fontId="27" fillId="0" borderId="40" xfId="62" applyNumberFormat="1" applyFont="1" applyFill="1" applyBorder="1" applyAlignment="1" applyProtection="1">
      <alignment horizontal="right"/>
      <protection locked="0"/>
    </xf>
    <xf numFmtId="179" fontId="27" fillId="0" borderId="0" xfId="42" applyNumberFormat="1" applyFont="1" applyFill="1" applyBorder="1" applyAlignment="1">
      <alignment horizontal="right"/>
    </xf>
    <xf numFmtId="179" fontId="27" fillId="34" borderId="66" xfId="42" applyNumberFormat="1" applyFont="1" applyFill="1" applyBorder="1" applyAlignment="1">
      <alignment horizontal="right"/>
    </xf>
    <xf numFmtId="179" fontId="27" fillId="0" borderId="106" xfId="62" applyNumberFormat="1" applyFont="1" applyFill="1" applyBorder="1" applyAlignment="1">
      <alignment horizontal="right"/>
    </xf>
    <xf numFmtId="179" fontId="27" fillId="0" borderId="104" xfId="62" applyNumberFormat="1" applyFont="1" applyFill="1" applyBorder="1" applyAlignment="1">
      <alignment horizontal="right"/>
    </xf>
    <xf numFmtId="179" fontId="27" fillId="34" borderId="105" xfId="42" applyNumberFormat="1" applyFont="1" applyFill="1" applyBorder="1" applyAlignment="1">
      <alignment horizontal="right"/>
    </xf>
    <xf numFmtId="179" fontId="27" fillId="0" borderId="106" xfId="42" applyNumberFormat="1" applyFont="1" applyFill="1" applyBorder="1" applyAlignment="1">
      <alignment horizontal="right"/>
    </xf>
    <xf numFmtId="179" fontId="27" fillId="0" borderId="104" xfId="42" applyNumberFormat="1" applyFont="1" applyFill="1" applyBorder="1" applyAlignment="1">
      <alignment horizontal="right"/>
    </xf>
    <xf numFmtId="179" fontId="27" fillId="0" borderId="0" xfId="0" applyNumberFormat="1" applyFont="1" applyFill="1" applyAlignment="1" applyProtection="1">
      <alignment horizontal="right"/>
      <protection locked="0"/>
    </xf>
    <xf numFmtId="41" fontId="26" fillId="0" borderId="53" xfId="0" applyNumberFormat="1" applyFont="1" applyFill="1" applyBorder="1" applyAlignment="1">
      <alignment/>
    </xf>
    <xf numFmtId="179" fontId="23" fillId="0" borderId="53" xfId="42" applyNumberFormat="1" applyFont="1" applyFill="1" applyBorder="1" applyAlignment="1">
      <alignment horizontal="right"/>
    </xf>
    <xf numFmtId="179" fontId="23" fillId="0" borderId="53" xfId="62" applyNumberFormat="1" applyFont="1" applyFill="1" applyBorder="1" applyAlignment="1">
      <alignment horizontal="right"/>
    </xf>
    <xf numFmtId="179" fontId="23" fillId="0" borderId="52" xfId="42" applyNumberFormat="1" applyFont="1" applyFill="1" applyBorder="1" applyAlignment="1">
      <alignment horizontal="right"/>
    </xf>
    <xf numFmtId="179" fontId="23" fillId="34" borderId="25" xfId="42" applyNumberFormat="1" applyFont="1" applyFill="1" applyBorder="1" applyAlignment="1">
      <alignment horizontal="right"/>
    </xf>
    <xf numFmtId="179" fontId="23" fillId="0" borderId="25" xfId="42" applyNumberFormat="1" applyFont="1" applyFill="1" applyBorder="1" applyAlignment="1">
      <alignment horizontal="right"/>
    </xf>
    <xf numFmtId="179" fontId="23" fillId="36" borderId="25" xfId="42" applyNumberFormat="1" applyFont="1" applyFill="1" applyBorder="1" applyAlignment="1">
      <alignment horizontal="right"/>
    </xf>
    <xf numFmtId="41" fontId="27" fillId="0" borderId="57" xfId="0" applyNumberFormat="1" applyFont="1" applyFill="1" applyBorder="1" applyAlignment="1">
      <alignment/>
    </xf>
    <xf numFmtId="179" fontId="27" fillId="0" borderId="57" xfId="42" applyNumberFormat="1" applyFont="1" applyFill="1" applyBorder="1" applyAlignment="1">
      <alignment horizontal="right"/>
    </xf>
    <xf numFmtId="179" fontId="27" fillId="0" borderId="57" xfId="62" applyNumberFormat="1" applyFont="1" applyFill="1" applyBorder="1" applyAlignment="1" applyProtection="1">
      <alignment horizontal="right"/>
      <protection locked="0"/>
    </xf>
    <xf numFmtId="179" fontId="27" fillId="0" borderId="68" xfId="42" applyNumberFormat="1" applyFont="1" applyFill="1" applyBorder="1" applyAlignment="1" applyProtection="1">
      <alignment horizontal="right"/>
      <protection locked="0"/>
    </xf>
    <xf numFmtId="179" fontId="27" fillId="0" borderId="107" xfId="62" applyNumberFormat="1" applyFont="1" applyFill="1" applyBorder="1" applyAlignment="1" applyProtection="1">
      <alignment horizontal="right"/>
      <protection locked="0"/>
    </xf>
    <xf numFmtId="179" fontId="27" fillId="0" borderId="95" xfId="62" applyNumberFormat="1" applyFont="1" applyFill="1" applyBorder="1" applyAlignment="1">
      <alignment horizontal="right"/>
    </xf>
    <xf numFmtId="179" fontId="23" fillId="34" borderId="108" xfId="42" applyNumberFormat="1" applyFont="1" applyFill="1" applyBorder="1" applyAlignment="1">
      <alignment horizontal="right"/>
    </xf>
    <xf numFmtId="179" fontId="27" fillId="0" borderId="95" xfId="42" applyNumberFormat="1" applyFont="1" applyFill="1" applyBorder="1" applyAlignment="1">
      <alignment horizontal="right"/>
    </xf>
    <xf numFmtId="179" fontId="27" fillId="0" borderId="96" xfId="42" applyNumberFormat="1" applyFont="1" applyFill="1" applyBorder="1" applyAlignment="1">
      <alignment horizontal="right"/>
    </xf>
    <xf numFmtId="179" fontId="27" fillId="0" borderId="35" xfId="42" applyNumberFormat="1" applyFont="1" applyFill="1" applyBorder="1" applyAlignment="1">
      <alignment horizontal="right"/>
    </xf>
    <xf numFmtId="179" fontId="27" fillId="34" borderId="108" xfId="42" applyNumberFormat="1" applyFont="1" applyFill="1" applyBorder="1" applyAlignment="1">
      <alignment horizontal="right"/>
    </xf>
    <xf numFmtId="41" fontId="27" fillId="0" borderId="40" xfId="0" applyNumberFormat="1" applyFont="1" applyFill="1" applyBorder="1" applyAlignment="1">
      <alignment/>
    </xf>
    <xf numFmtId="179" fontId="27" fillId="0" borderId="40" xfId="42" applyNumberFormat="1" applyFont="1" applyFill="1" applyBorder="1" applyAlignment="1" applyProtection="1">
      <alignment horizontal="right"/>
      <protection locked="0"/>
    </xf>
    <xf numFmtId="179" fontId="27" fillId="0" borderId="109" xfId="62" applyNumberFormat="1" applyFont="1" applyFill="1" applyBorder="1" applyAlignment="1" applyProtection="1">
      <alignment horizontal="right"/>
      <protection locked="0"/>
    </xf>
    <xf numFmtId="179" fontId="27" fillId="0" borderId="43" xfId="62" applyNumberFormat="1" applyFont="1" applyFill="1" applyBorder="1" applyAlignment="1">
      <alignment horizontal="right"/>
    </xf>
    <xf numFmtId="179" fontId="27" fillId="0" borderId="43" xfId="0" applyNumberFormat="1" applyFont="1" applyFill="1" applyBorder="1" applyAlignment="1">
      <alignment horizontal="right"/>
    </xf>
    <xf numFmtId="179" fontId="27" fillId="0" borderId="43" xfId="42" applyNumberFormat="1" applyFont="1" applyFill="1" applyBorder="1" applyAlignment="1">
      <alignment horizontal="right"/>
    </xf>
    <xf numFmtId="179" fontId="27" fillId="0" borderId="37" xfId="42" applyNumberFormat="1" applyFont="1" applyFill="1" applyBorder="1" applyAlignment="1">
      <alignment horizontal="right"/>
    </xf>
    <xf numFmtId="179" fontId="27" fillId="34" borderId="66" xfId="0" applyNumberFormat="1" applyFont="1" applyFill="1" applyBorder="1" applyAlignment="1">
      <alignment horizontal="right"/>
    </xf>
    <xf numFmtId="179" fontId="27" fillId="0" borderId="110" xfId="0" applyNumberFormat="1" applyFont="1" applyFill="1" applyBorder="1" applyAlignment="1">
      <alignment horizontal="right"/>
    </xf>
    <xf numFmtId="41" fontId="27" fillId="0" borderId="0" xfId="0" applyNumberFormat="1" applyFont="1" applyFill="1" applyBorder="1" applyAlignment="1">
      <alignment/>
    </xf>
    <xf numFmtId="41" fontId="26" fillId="0" borderId="52" xfId="0" applyNumberFormat="1" applyFont="1" applyFill="1" applyBorder="1" applyAlignment="1">
      <alignment/>
    </xf>
    <xf numFmtId="179" fontId="23" fillId="0" borderId="103" xfId="62" applyNumberFormat="1" applyFont="1" applyFill="1" applyBorder="1" applyAlignment="1">
      <alignment horizontal="right"/>
    </xf>
    <xf numFmtId="179" fontId="23" fillId="0" borderId="103" xfId="42" applyNumberFormat="1" applyFont="1" applyFill="1" applyBorder="1" applyAlignment="1">
      <alignment horizontal="right"/>
    </xf>
    <xf numFmtId="179" fontId="23" fillId="0" borderId="101" xfId="62" applyNumberFormat="1" applyFont="1" applyFill="1" applyBorder="1" applyAlignment="1">
      <alignment horizontal="right"/>
    </xf>
    <xf numFmtId="179" fontId="24" fillId="0" borderId="40" xfId="62" applyNumberFormat="1" applyFont="1" applyFill="1" applyBorder="1" applyAlignment="1" applyProtection="1">
      <alignment/>
      <protection locked="0"/>
    </xf>
    <xf numFmtId="179" fontId="27" fillId="0" borderId="0" xfId="42" applyNumberFormat="1" applyFont="1" applyFill="1" applyBorder="1" applyAlignment="1" applyProtection="1">
      <alignment horizontal="right"/>
      <protection locked="0"/>
    </xf>
    <xf numFmtId="179" fontId="27" fillId="0" borderId="37" xfId="62" applyNumberFormat="1" applyFont="1" applyFill="1" applyBorder="1" applyAlignment="1" applyProtection="1">
      <alignment horizontal="right"/>
      <protection locked="0"/>
    </xf>
    <xf numFmtId="179" fontId="27" fillId="0" borderId="110" xfId="62" applyNumberFormat="1" applyFont="1" applyFill="1" applyBorder="1" applyAlignment="1">
      <alignment horizontal="right"/>
    </xf>
    <xf numFmtId="179" fontId="27" fillId="0" borderId="37" xfId="62" applyNumberFormat="1" applyFont="1" applyFill="1" applyBorder="1" applyAlignment="1">
      <alignment horizontal="right"/>
    </xf>
    <xf numFmtId="41" fontId="27" fillId="0" borderId="37" xfId="0" applyNumberFormat="1" applyFont="1" applyFill="1" applyBorder="1" applyAlignment="1">
      <alignment/>
    </xf>
    <xf numFmtId="179" fontId="24" fillId="0" borderId="40" xfId="0" applyNumberFormat="1" applyFont="1" applyBorder="1" applyAlignment="1">
      <alignment/>
    </xf>
    <xf numFmtId="179" fontId="27" fillId="0" borderId="110" xfId="42" applyNumberFormat="1" applyFont="1" applyFill="1" applyBorder="1" applyAlignment="1">
      <alignment horizontal="right"/>
    </xf>
    <xf numFmtId="179" fontId="27" fillId="0" borderId="40" xfId="62" applyNumberFormat="1" applyFont="1" applyFill="1" applyBorder="1" applyAlignment="1">
      <alignment horizontal="right"/>
    </xf>
    <xf numFmtId="179" fontId="27" fillId="0" borderId="37" xfId="42" applyNumberFormat="1" applyFont="1" applyFill="1" applyBorder="1" applyAlignment="1" applyProtection="1">
      <alignment horizontal="right"/>
      <protection locked="0"/>
    </xf>
    <xf numFmtId="179" fontId="27" fillId="0" borderId="58" xfId="42" applyNumberFormat="1" applyFont="1" applyFill="1" applyBorder="1" applyAlignment="1" applyProtection="1">
      <alignment horizontal="right"/>
      <protection locked="0"/>
    </xf>
    <xf numFmtId="179" fontId="23" fillId="0" borderId="101" xfId="42" applyNumberFormat="1" applyFont="1" applyFill="1" applyBorder="1" applyAlignment="1">
      <alignment horizontal="right"/>
    </xf>
    <xf numFmtId="179" fontId="23" fillId="0" borderId="65" xfId="42" applyNumberFormat="1" applyFont="1" applyFill="1" applyBorder="1" applyAlignment="1">
      <alignment horizontal="right"/>
    </xf>
    <xf numFmtId="179" fontId="27" fillId="0" borderId="49" xfId="42" applyNumberFormat="1" applyFont="1" applyFill="1" applyBorder="1" applyAlignment="1">
      <alignment horizontal="right"/>
    </xf>
    <xf numFmtId="179" fontId="27" fillId="0" borderId="43" xfId="62" applyNumberFormat="1" applyFont="1" applyFill="1" applyBorder="1" applyAlignment="1" applyProtection="1">
      <alignment horizontal="right"/>
      <protection locked="0"/>
    </xf>
    <xf numFmtId="193" fontId="36" fillId="0" borderId="31" xfId="62" applyNumberFormat="1" applyFont="1" applyFill="1" applyBorder="1" applyAlignment="1">
      <alignment horizontal="right"/>
    </xf>
    <xf numFmtId="193" fontId="35" fillId="0" borderId="25" xfId="62" applyNumberFormat="1" applyFont="1" applyFill="1" applyBorder="1" applyAlignment="1">
      <alignment horizontal="right"/>
    </xf>
    <xf numFmtId="4" fontId="34" fillId="0" borderId="26" xfId="62" applyNumberFormat="1" applyFont="1" applyFill="1" applyBorder="1" applyAlignment="1">
      <alignment/>
    </xf>
    <xf numFmtId="0" fontId="15" fillId="0" borderId="111" xfId="58" applyFont="1" applyBorder="1" applyAlignment="1">
      <alignment horizontal="center" vertical="center"/>
      <protection/>
    </xf>
    <xf numFmtId="0" fontId="15" fillId="0" borderId="47" xfId="58" applyFont="1" applyBorder="1" applyAlignment="1">
      <alignment horizontal="center" vertical="center"/>
      <protection/>
    </xf>
    <xf numFmtId="2" fontId="36" fillId="0" borderId="31" xfId="62" applyNumberFormat="1" applyFont="1" applyFill="1" applyBorder="1" applyAlignment="1">
      <alignment horizontal="right"/>
    </xf>
    <xf numFmtId="41" fontId="35" fillId="0" borderId="12" xfId="42" applyNumberFormat="1" applyFont="1" applyFill="1" applyBorder="1" applyAlignment="1">
      <alignment/>
    </xf>
    <xf numFmtId="41" fontId="35" fillId="0" borderId="70" xfId="42" applyNumberFormat="1" applyFont="1" applyFill="1" applyBorder="1" applyAlignment="1">
      <alignment horizontal="center"/>
    </xf>
    <xf numFmtId="41" fontId="35" fillId="0" borderId="26" xfId="42" applyNumberFormat="1" applyFont="1" applyFill="1" applyBorder="1" applyAlignment="1">
      <alignment horizontal="center"/>
    </xf>
    <xf numFmtId="41" fontId="35" fillId="0" borderId="65" xfId="42" applyNumberFormat="1" applyFont="1" applyFill="1" applyBorder="1" applyAlignment="1">
      <alignment horizontal="center"/>
    </xf>
    <xf numFmtId="41" fontId="35" fillId="0" borderId="67" xfId="42" applyNumberFormat="1" applyFont="1" applyFill="1" applyBorder="1" applyAlignment="1">
      <alignment horizontal="center" vertical="center"/>
    </xf>
    <xf numFmtId="41" fontId="35" fillId="0" borderId="112" xfId="42" applyNumberFormat="1" applyFont="1" applyFill="1" applyBorder="1" applyAlignment="1">
      <alignment horizontal="center" vertical="center"/>
    </xf>
    <xf numFmtId="0" fontId="31" fillId="0" borderId="82" xfId="0" applyFont="1" applyBorder="1" applyAlignment="1">
      <alignment horizontal="left"/>
    </xf>
    <xf numFmtId="0" fontId="31" fillId="0" borderId="83" xfId="0" applyFont="1" applyBorder="1" applyAlignment="1">
      <alignment horizontal="left"/>
    </xf>
    <xf numFmtId="0" fontId="31" fillId="0" borderId="84" xfId="0" applyFont="1" applyBorder="1" applyAlignment="1">
      <alignment horizontal="left"/>
    </xf>
    <xf numFmtId="180" fontId="31" fillId="0" borderId="113" xfId="0" applyNumberFormat="1" applyFont="1" applyBorder="1" applyAlignment="1">
      <alignment horizontal="right"/>
    </xf>
    <xf numFmtId="180" fontId="31" fillId="0" borderId="84" xfId="0" applyNumberFormat="1" applyFont="1" applyBorder="1" applyAlignment="1">
      <alignment horizontal="right"/>
    </xf>
    <xf numFmtId="0" fontId="30" fillId="0" borderId="80" xfId="0" applyFont="1" applyBorder="1" applyAlignment="1">
      <alignment horizontal="center"/>
    </xf>
    <xf numFmtId="0" fontId="32" fillId="0" borderId="55" xfId="0" applyFont="1" applyBorder="1" applyAlignment="1">
      <alignment horizontal="center"/>
    </xf>
    <xf numFmtId="0" fontId="32" fillId="0" borderId="56" xfId="0" applyFont="1" applyBorder="1" applyAlignment="1">
      <alignment horizontal="center"/>
    </xf>
    <xf numFmtId="172" fontId="32" fillId="0" borderId="10" xfId="0" applyNumberFormat="1" applyFont="1" applyBorder="1" applyAlignment="1">
      <alignment horizontal="center"/>
    </xf>
    <xf numFmtId="172" fontId="32" fillId="0" borderId="0" xfId="0" applyNumberFormat="1" applyFont="1" applyBorder="1" applyAlignment="1">
      <alignment horizontal="center"/>
    </xf>
    <xf numFmtId="172" fontId="32" fillId="0" borderId="11" xfId="0" applyNumberFormat="1" applyFont="1" applyBorder="1" applyAlignment="1">
      <alignment horizontal="center"/>
    </xf>
    <xf numFmtId="0" fontId="32" fillId="0" borderId="10" xfId="0" applyFont="1" applyBorder="1" applyAlignment="1">
      <alignment horizontal="center"/>
    </xf>
    <xf numFmtId="0" fontId="32" fillId="0" borderId="0" xfId="0" applyFont="1" applyBorder="1" applyAlignment="1">
      <alignment horizontal="center"/>
    </xf>
    <xf numFmtId="0" fontId="32" fillId="0" borderId="11" xfId="0" applyFont="1" applyBorder="1" applyAlignment="1">
      <alignment horizontal="center"/>
    </xf>
    <xf numFmtId="0" fontId="35" fillId="0" borderId="80" xfId="0" applyFont="1" applyBorder="1" applyAlignment="1">
      <alignment horizontal="center"/>
    </xf>
    <xf numFmtId="0" fontId="35" fillId="0" borderId="55" xfId="0" applyFont="1" applyBorder="1" applyAlignment="1">
      <alignment horizontal="center"/>
    </xf>
    <xf numFmtId="0" fontId="34" fillId="0" borderId="55" xfId="0" applyFont="1" applyBorder="1" applyAlignment="1">
      <alignment horizontal="center"/>
    </xf>
    <xf numFmtId="0" fontId="34" fillId="0" borderId="114" xfId="0" applyFont="1" applyBorder="1" applyAlignment="1">
      <alignment horizontal="center"/>
    </xf>
    <xf numFmtId="172" fontId="34" fillId="0" borderId="10" xfId="0" applyNumberFormat="1" applyFont="1" applyBorder="1" applyAlignment="1">
      <alignment horizontal="center"/>
    </xf>
    <xf numFmtId="172" fontId="34" fillId="0" borderId="0" xfId="0" applyNumberFormat="1" applyFont="1" applyBorder="1" applyAlignment="1">
      <alignment horizontal="center"/>
    </xf>
    <xf numFmtId="172" fontId="34" fillId="0" borderId="81" xfId="0" applyNumberFormat="1" applyFont="1" applyBorder="1" applyAlignment="1">
      <alignment horizontal="center"/>
    </xf>
    <xf numFmtId="0" fontId="34" fillId="0" borderId="10" xfId="0" applyFont="1" applyBorder="1" applyAlignment="1">
      <alignment horizontal="center"/>
    </xf>
    <xf numFmtId="0" fontId="34" fillId="0" borderId="0" xfId="0" applyFont="1" applyBorder="1" applyAlignment="1">
      <alignment horizontal="center"/>
    </xf>
    <xf numFmtId="0" fontId="34" fillId="0" borderId="81" xfId="0" applyFont="1" applyBorder="1" applyAlignment="1">
      <alignment horizontal="center"/>
    </xf>
    <xf numFmtId="41" fontId="25" fillId="0" borderId="96" xfId="0" applyNumberFormat="1" applyFont="1" applyFill="1" applyBorder="1" applyAlignment="1">
      <alignment horizontal="center" vertical="center"/>
    </xf>
    <xf numFmtId="41" fontId="25" fillId="0" borderId="40" xfId="0" applyNumberFormat="1" applyFont="1" applyFill="1" applyBorder="1" applyAlignment="1">
      <alignment horizontal="center" vertical="center"/>
    </xf>
    <xf numFmtId="41" fontId="25" fillId="0" borderId="51" xfId="0" applyNumberFormat="1" applyFont="1" applyFill="1" applyBorder="1" applyAlignment="1">
      <alignment horizontal="center" vertical="center"/>
    </xf>
    <xf numFmtId="0" fontId="2" fillId="0" borderId="80"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172" fontId="3" fillId="0" borderId="10" xfId="0" applyNumberFormat="1" applyFont="1" applyBorder="1" applyAlignment="1">
      <alignment horizontal="center"/>
    </xf>
    <xf numFmtId="172" fontId="3" fillId="0" borderId="0" xfId="0" applyNumberFormat="1" applyFont="1" applyBorder="1" applyAlignment="1">
      <alignment horizontal="center"/>
    </xf>
    <xf numFmtId="172" fontId="3" fillId="0" borderId="11"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41" fontId="32" fillId="0" borderId="29" xfId="0" applyNumberFormat="1" applyFont="1" applyFill="1" applyBorder="1" applyAlignment="1">
      <alignment/>
    </xf>
    <xf numFmtId="41" fontId="32" fillId="0" borderId="27" xfId="0" applyNumberFormat="1" applyFont="1" applyFill="1" applyBorder="1" applyAlignment="1">
      <alignment/>
    </xf>
    <xf numFmtId="41" fontId="32" fillId="0" borderId="70" xfId="0" applyNumberFormat="1" applyFont="1" applyFill="1" applyBorder="1" applyAlignment="1">
      <alignment horizontal="center"/>
    </xf>
    <xf numFmtId="41" fontId="32" fillId="0" borderId="26" xfId="0" applyNumberFormat="1" applyFont="1" applyFill="1" applyBorder="1" applyAlignment="1">
      <alignment horizontal="center"/>
    </xf>
    <xf numFmtId="41" fontId="19" fillId="0" borderId="29" xfId="42" applyNumberFormat="1" applyFont="1" applyFill="1" applyBorder="1" applyAlignment="1">
      <alignment horizontal="center" vertical="center"/>
    </xf>
    <xf numFmtId="41" fontId="19" fillId="0" borderId="66" xfId="42" applyNumberFormat="1" applyFont="1" applyFill="1" applyBorder="1" applyAlignment="1">
      <alignment horizontal="center" vertical="center"/>
    </xf>
    <xf numFmtId="41" fontId="19" fillId="0" borderId="27" xfId="42" applyNumberFormat="1" applyFont="1" applyFill="1" applyBorder="1" applyAlignment="1">
      <alignment horizontal="center" vertical="center"/>
    </xf>
    <xf numFmtId="41" fontId="12" fillId="0" borderId="70" xfId="42" applyNumberFormat="1" applyFont="1" applyFill="1" applyBorder="1" applyAlignment="1">
      <alignment horizontal="center" vertical="center"/>
    </xf>
    <xf numFmtId="41" fontId="12" fillId="0" borderId="26" xfId="42" applyNumberFormat="1" applyFont="1" applyFill="1" applyBorder="1" applyAlignment="1">
      <alignment horizontal="center" vertical="center"/>
    </xf>
    <xf numFmtId="41" fontId="23" fillId="0" borderId="67" xfId="42" applyNumberFormat="1" applyFont="1" applyFill="1" applyBorder="1" applyAlignment="1">
      <alignment horizontal="center" vertical="center"/>
    </xf>
    <xf numFmtId="41" fontId="25" fillId="0" borderId="69" xfId="42" applyNumberFormat="1" applyFont="1" applyFill="1" applyBorder="1" applyAlignment="1">
      <alignment horizontal="center" vertical="center"/>
    </xf>
    <xf numFmtId="41" fontId="25" fillId="0" borderId="115" xfId="42" applyNumberFormat="1" applyFont="1" applyFill="1" applyBorder="1" applyAlignment="1">
      <alignment horizontal="center" vertical="center"/>
    </xf>
    <xf numFmtId="41" fontId="25" fillId="0" borderId="116" xfId="42" applyNumberFormat="1" applyFont="1" applyFill="1" applyBorder="1" applyAlignment="1">
      <alignment horizontal="center"/>
    </xf>
    <xf numFmtId="41" fontId="25" fillId="0" borderId="117" xfId="42" applyNumberFormat="1" applyFont="1" applyFill="1" applyBorder="1" applyAlignment="1">
      <alignment horizontal="center"/>
    </xf>
    <xf numFmtId="177" fontId="3" fillId="0" borderId="118" xfId="59" applyNumberFormat="1" applyFont="1" applyBorder="1" applyAlignment="1">
      <alignment horizontal="center" vertical="top"/>
      <protection/>
    </xf>
    <xf numFmtId="177" fontId="3" fillId="0" borderId="55" xfId="59" applyNumberFormat="1" applyFont="1" applyBorder="1" applyAlignment="1">
      <alignment horizontal="center" vertical="top"/>
      <protection/>
    </xf>
    <xf numFmtId="177" fontId="3" fillId="0" borderId="37" xfId="59" applyNumberFormat="1" applyFont="1" applyBorder="1" applyAlignment="1">
      <alignment horizontal="center" vertical="top"/>
      <protection/>
    </xf>
    <xf numFmtId="177" fontId="3" fillId="0" borderId="0" xfId="59" applyNumberFormat="1" applyFont="1" applyBorder="1" applyAlignment="1">
      <alignment horizontal="center" vertical="top"/>
      <protection/>
    </xf>
    <xf numFmtId="0" fontId="0" fillId="0" borderId="0" xfId="58" applyFont="1" applyFill="1" applyBorder="1" applyAlignment="1">
      <alignment horizontal="justify" vertical="top"/>
      <protection/>
    </xf>
    <xf numFmtId="0" fontId="0" fillId="0" borderId="0" xfId="58" applyFont="1" applyFill="1" applyBorder="1" applyAlignment="1">
      <alignment vertical="top"/>
      <protection/>
    </xf>
    <xf numFmtId="0" fontId="9" fillId="0" borderId="0" xfId="58" applyFont="1" applyFill="1" applyBorder="1" applyAlignment="1">
      <alignment vertical="top"/>
      <protection/>
    </xf>
    <xf numFmtId="0" fontId="0" fillId="0" borderId="46" xfId="58" applyFont="1" applyBorder="1" applyAlignment="1" quotePrefix="1">
      <alignment vertical="top"/>
      <protection/>
    </xf>
    <xf numFmtId="0" fontId="0" fillId="0" borderId="46" xfId="58" applyFont="1" applyBorder="1" applyAlignment="1">
      <alignment vertical="top"/>
      <protection/>
    </xf>
    <xf numFmtId="0" fontId="0" fillId="0" borderId="46" xfId="58" applyFont="1" applyBorder="1" applyAlignment="1">
      <alignment horizontal="right" vertical="top"/>
      <protection/>
    </xf>
    <xf numFmtId="0" fontId="0" fillId="0" borderId="45" xfId="58" applyFont="1" applyBorder="1" applyAlignment="1">
      <alignment horizontal="center" vertical="top"/>
      <protection/>
    </xf>
    <xf numFmtId="0" fontId="0" fillId="0" borderId="46" xfId="58" applyFont="1" applyBorder="1" applyAlignment="1">
      <alignment horizontal="justify" vertical="top"/>
      <protection/>
    </xf>
    <xf numFmtId="0" fontId="0" fillId="0" borderId="46" xfId="58" applyFont="1" applyFill="1" applyBorder="1" applyAlignment="1">
      <alignment vertical="top"/>
      <protection/>
    </xf>
    <xf numFmtId="0" fontId="0" fillId="0" borderId="29" xfId="58" applyFont="1" applyBorder="1" applyAlignment="1">
      <alignment horizontal="center" vertical="top"/>
      <protection/>
    </xf>
    <xf numFmtId="0" fontId="0" fillId="0" borderId="27" xfId="58" applyFont="1" applyBorder="1" applyAlignment="1">
      <alignment horizontal="center" vertical="top"/>
      <protection/>
    </xf>
    <xf numFmtId="0" fontId="0" fillId="0" borderId="66" xfId="58" applyFont="1" applyBorder="1" applyAlignment="1">
      <alignment horizontal="center" vertical="top"/>
      <protection/>
    </xf>
    <xf numFmtId="0" fontId="0" fillId="0" borderId="29" xfId="58" applyFont="1" applyBorder="1" applyAlignment="1">
      <alignment horizontal="left" vertical="top" wrapText="1"/>
      <protection/>
    </xf>
    <xf numFmtId="0" fontId="0" fillId="0" borderId="27" xfId="58" applyFont="1" applyBorder="1" applyAlignment="1">
      <alignment horizontal="left" vertical="top" wrapText="1"/>
      <protection/>
    </xf>
    <xf numFmtId="0" fontId="0" fillId="0" borderId="32" xfId="58" applyFont="1" applyBorder="1" applyAlignment="1">
      <alignment vertical="top"/>
      <protection/>
    </xf>
    <xf numFmtId="0" fontId="0" fillId="0" borderId="33" xfId="58" applyFont="1" applyBorder="1" applyAlignment="1">
      <alignment vertical="top"/>
      <protection/>
    </xf>
    <xf numFmtId="0" fontId="0" fillId="0" borderId="119" xfId="58" applyFont="1" applyFill="1" applyBorder="1" applyAlignment="1">
      <alignment vertical="top" wrapText="1"/>
      <protection/>
    </xf>
    <xf numFmtId="0" fontId="0" fillId="0" borderId="36" xfId="58" applyFont="1" applyFill="1" applyBorder="1" applyAlignment="1">
      <alignment vertical="top" wrapText="1"/>
      <protection/>
    </xf>
    <xf numFmtId="0" fontId="0" fillId="0" borderId="66" xfId="58" applyFont="1" applyBorder="1" applyAlignment="1">
      <alignment horizontal="left" vertical="top" wrapText="1"/>
      <protection/>
    </xf>
    <xf numFmtId="0" fontId="0" fillId="0" borderId="34" xfId="58" applyFont="1" applyBorder="1" applyAlignment="1">
      <alignment vertical="top"/>
      <protection/>
    </xf>
    <xf numFmtId="0" fontId="0" fillId="0" borderId="32" xfId="58" applyFont="1" applyFill="1" applyBorder="1" applyAlignment="1">
      <alignment vertical="top" wrapText="1"/>
      <protection/>
    </xf>
    <xf numFmtId="0" fontId="0" fillId="0" borderId="34" xfId="58" applyFont="1" applyFill="1" applyBorder="1" applyAlignment="1">
      <alignment vertical="top" wrapText="1"/>
      <protection/>
    </xf>
    <xf numFmtId="0" fontId="0" fillId="0" borderId="33" xfId="58" applyFont="1" applyFill="1" applyBorder="1" applyAlignment="1">
      <alignment vertical="top" wrapText="1"/>
      <protection/>
    </xf>
    <xf numFmtId="0" fontId="0" fillId="0" borderId="29" xfId="58" applyFont="1" applyBorder="1" applyAlignment="1">
      <alignment horizontal="center" vertical="top" wrapText="1"/>
      <protection/>
    </xf>
    <xf numFmtId="0" fontId="0" fillId="0" borderId="27" xfId="58" applyFont="1" applyBorder="1" applyAlignment="1">
      <alignment horizontal="center" vertical="top" wrapText="1"/>
      <protection/>
    </xf>
    <xf numFmtId="0" fontId="0" fillId="0" borderId="29" xfId="58" applyFont="1" applyBorder="1" applyAlignment="1">
      <alignment horizontal="justify" vertical="top"/>
      <protection/>
    </xf>
    <xf numFmtId="0" fontId="0" fillId="0" borderId="27" xfId="58" applyFont="1" applyBorder="1" applyAlignment="1">
      <alignment horizontal="justify" vertical="top"/>
      <protection/>
    </xf>
    <xf numFmtId="0" fontId="14" fillId="0" borderId="29" xfId="58" applyFont="1" applyBorder="1" applyAlignment="1">
      <alignment horizontal="center" vertical="center" wrapText="1"/>
      <protection/>
    </xf>
    <xf numFmtId="0" fontId="14" fillId="0" borderId="66" xfId="58" applyFont="1" applyBorder="1" applyAlignment="1">
      <alignment horizontal="center" vertical="center" wrapText="1"/>
      <protection/>
    </xf>
    <xf numFmtId="0" fontId="14" fillId="0" borderId="27" xfId="58" applyFont="1" applyBorder="1" applyAlignment="1">
      <alignment horizontal="center" vertical="center" wrapText="1"/>
      <protection/>
    </xf>
    <xf numFmtId="0" fontId="0" fillId="0" borderId="66" xfId="58" applyFont="1" applyBorder="1" applyAlignment="1">
      <alignment horizontal="center" vertical="top" wrapText="1"/>
      <protection/>
    </xf>
    <xf numFmtId="0" fontId="0" fillId="0" borderId="66" xfId="58" applyFont="1" applyBorder="1" applyAlignment="1">
      <alignment horizontal="justify" vertical="top"/>
      <protection/>
    </xf>
    <xf numFmtId="0" fontId="0" fillId="0" borderId="29" xfId="58" applyFont="1" applyBorder="1" applyAlignment="1">
      <alignment vertical="top"/>
      <protection/>
    </xf>
    <xf numFmtId="0" fontId="0" fillId="0" borderId="66" xfId="58" applyFont="1" applyBorder="1" applyAlignment="1">
      <alignment vertical="top"/>
      <protection/>
    </xf>
    <xf numFmtId="0" fontId="0" fillId="0" borderId="27" xfId="58" applyFont="1" applyBorder="1" applyAlignment="1">
      <alignment vertical="top"/>
      <protection/>
    </xf>
    <xf numFmtId="0" fontId="0" fillId="0" borderId="29" xfId="58" applyFont="1" applyBorder="1" applyAlignment="1">
      <alignment vertical="top" wrapText="1"/>
      <protection/>
    </xf>
    <xf numFmtId="0" fontId="0" fillId="0" borderId="66" xfId="58" applyFont="1" applyBorder="1" applyAlignment="1">
      <alignment vertical="top" wrapText="1"/>
      <protection/>
    </xf>
    <xf numFmtId="0" fontId="0" fillId="0" borderId="27" xfId="58" applyFont="1" applyBorder="1" applyAlignment="1">
      <alignment vertical="top" wrapText="1"/>
      <protection/>
    </xf>
    <xf numFmtId="0" fontId="0" fillId="0" borderId="29" xfId="58" applyFont="1" applyBorder="1" applyAlignment="1">
      <alignment horizontal="right" vertical="center" wrapText="1"/>
      <protection/>
    </xf>
    <xf numFmtId="0" fontId="0" fillId="0" borderId="66" xfId="58" applyFont="1" applyBorder="1" applyAlignment="1">
      <alignment horizontal="right" vertical="center" wrapText="1"/>
      <protection/>
    </xf>
    <xf numFmtId="0" fontId="0" fillId="0" borderId="27" xfId="58" applyFont="1" applyBorder="1" applyAlignment="1">
      <alignment horizontal="right" vertical="center" wrapText="1"/>
      <protection/>
    </xf>
    <xf numFmtId="0" fontId="0" fillId="0" borderId="67" xfId="58" applyFont="1" applyBorder="1" applyAlignment="1">
      <alignment vertical="top" wrapText="1"/>
      <protection/>
    </xf>
    <xf numFmtId="0" fontId="0" fillId="0" borderId="112" xfId="58" applyFont="1" applyBorder="1" applyAlignment="1">
      <alignment vertical="top" wrapText="1"/>
      <protection/>
    </xf>
    <xf numFmtId="16" fontId="0" fillId="0" borderId="32" xfId="58" applyNumberFormat="1" applyFont="1" applyBorder="1" applyAlignment="1">
      <alignment horizontal="right" vertical="center" wrapText="1"/>
      <protection/>
    </xf>
    <xf numFmtId="0" fontId="0" fillId="0" borderId="33" xfId="58" applyFont="1" applyBorder="1" applyAlignment="1">
      <alignment horizontal="right" vertical="center" wrapText="1"/>
      <protection/>
    </xf>
    <xf numFmtId="16" fontId="0" fillId="0" borderId="29" xfId="58" applyNumberFormat="1" applyFont="1" applyBorder="1" applyAlignment="1">
      <alignment horizontal="right" vertical="center" wrapText="1"/>
      <protection/>
    </xf>
    <xf numFmtId="16" fontId="0" fillId="0" borderId="27" xfId="58" applyNumberFormat="1" applyFont="1" applyBorder="1" applyAlignment="1">
      <alignment horizontal="right" vertical="center" wrapText="1"/>
      <protection/>
    </xf>
    <xf numFmtId="0" fontId="15" fillId="0" borderId="32" xfId="58" applyFont="1" applyBorder="1" applyAlignment="1">
      <alignment horizontal="center" vertical="center"/>
      <protection/>
    </xf>
    <xf numFmtId="0" fontId="15" fillId="0" borderId="33" xfId="58" applyFont="1" applyBorder="1" applyAlignment="1">
      <alignment horizontal="center" vertical="center"/>
      <protection/>
    </xf>
    <xf numFmtId="0" fontId="15" fillId="0" borderId="34" xfId="58" applyFont="1" applyBorder="1" applyAlignment="1">
      <alignment horizontal="center" vertical="center"/>
      <protection/>
    </xf>
    <xf numFmtId="0" fontId="0" fillId="0" borderId="28" xfId="58" applyFont="1" applyBorder="1" applyAlignment="1">
      <alignment vertical="top" wrapText="1"/>
      <protection/>
    </xf>
    <xf numFmtId="0" fontId="0" fillId="0" borderId="29" xfId="58" applyFont="1" applyBorder="1" applyAlignment="1">
      <alignment vertical="top" wrapText="1"/>
      <protection/>
    </xf>
    <xf numFmtId="0" fontId="14" fillId="0" borderId="27" xfId="58" applyFont="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view="pageBreakPreview" zoomScale="60" zoomScaleNormal="80" zoomScalePageLayoutView="0" workbookViewId="0" topLeftCell="A1">
      <selection activeCell="L17" sqref="L17"/>
    </sheetView>
  </sheetViews>
  <sheetFormatPr defaultColWidth="9.140625" defaultRowHeight="12.75"/>
  <cols>
    <col min="1" max="1" width="52.00390625" style="458" bestFit="1" customWidth="1"/>
    <col min="2" max="2" width="21.00390625" style="458" customWidth="1"/>
    <col min="3" max="3" width="11.140625" style="459" customWidth="1"/>
    <col min="4" max="4" width="17.140625" style="458" bestFit="1" customWidth="1"/>
    <col min="5" max="5" width="8.421875" style="459" bestFit="1" customWidth="1"/>
    <col min="6" max="6" width="19.00390625" style="458" bestFit="1" customWidth="1"/>
    <col min="7" max="7" width="11.00390625" style="459" bestFit="1" customWidth="1"/>
    <col min="8" max="8" width="19.140625" style="458" bestFit="1" customWidth="1"/>
    <col min="9" max="9" width="9.421875" style="459" bestFit="1" customWidth="1"/>
    <col min="10" max="10" width="22.00390625" style="459" bestFit="1" customWidth="1"/>
    <col min="11" max="11" width="12.140625" style="459" customWidth="1"/>
    <col min="12" max="12" width="33.57421875" style="458" customWidth="1"/>
    <col min="13" max="13" width="30.28125" style="459" customWidth="1"/>
    <col min="14" max="16384" width="9.140625" style="458" customWidth="1"/>
  </cols>
  <sheetData>
    <row r="1" ht="23.25">
      <c r="M1" s="460" t="s">
        <v>102</v>
      </c>
    </row>
    <row r="2" spans="1:13" ht="27.75" customHeight="1" thickBot="1">
      <c r="A2" s="789" t="s">
        <v>324</v>
      </c>
      <c r="B2" s="789"/>
      <c r="C2" s="789"/>
      <c r="D2" s="789"/>
      <c r="E2" s="789"/>
      <c r="F2" s="789"/>
      <c r="G2" s="789"/>
      <c r="H2" s="789"/>
      <c r="I2" s="789"/>
      <c r="J2" s="789"/>
      <c r="K2" s="789"/>
      <c r="L2" s="789"/>
      <c r="M2" s="789"/>
    </row>
    <row r="3" spans="1:13" ht="27" customHeight="1" thickBot="1">
      <c r="A3" s="793" t="s">
        <v>5</v>
      </c>
      <c r="B3" s="790" t="s">
        <v>0</v>
      </c>
      <c r="C3" s="791"/>
      <c r="D3" s="792" t="s">
        <v>1</v>
      </c>
      <c r="E3" s="791"/>
      <c r="F3" s="790" t="s">
        <v>2</v>
      </c>
      <c r="G3" s="791"/>
      <c r="H3" s="790" t="s">
        <v>3</v>
      </c>
      <c r="I3" s="791"/>
      <c r="J3" s="790" t="s">
        <v>499</v>
      </c>
      <c r="K3" s="791"/>
      <c r="L3" s="790" t="s">
        <v>4</v>
      </c>
      <c r="M3" s="791"/>
    </row>
    <row r="4" spans="1:13" ht="24" thickBot="1">
      <c r="A4" s="794"/>
      <c r="B4" s="461" t="s">
        <v>6</v>
      </c>
      <c r="C4" s="462" t="s">
        <v>7</v>
      </c>
      <c r="D4" s="463" t="s">
        <v>6</v>
      </c>
      <c r="E4" s="462" t="s">
        <v>7</v>
      </c>
      <c r="F4" s="463" t="s">
        <v>6</v>
      </c>
      <c r="G4" s="462" t="s">
        <v>7</v>
      </c>
      <c r="H4" s="463" t="s">
        <v>6</v>
      </c>
      <c r="I4" s="462" t="s">
        <v>7</v>
      </c>
      <c r="J4" s="462" t="s">
        <v>498</v>
      </c>
      <c r="K4" s="462" t="s">
        <v>7</v>
      </c>
      <c r="L4" s="463" t="s">
        <v>6</v>
      </c>
      <c r="M4" s="462" t="s">
        <v>7</v>
      </c>
    </row>
    <row r="5" spans="1:13" ht="23.25">
      <c r="A5" s="464" t="s">
        <v>8</v>
      </c>
      <c r="B5" s="465"/>
      <c r="C5" s="466"/>
      <c r="D5" s="465"/>
      <c r="E5" s="467"/>
      <c r="F5" s="465"/>
      <c r="G5" s="467"/>
      <c r="H5" s="465"/>
      <c r="I5" s="466"/>
      <c r="J5" s="466"/>
      <c r="K5" s="466"/>
      <c r="L5" s="468"/>
      <c r="M5" s="466"/>
    </row>
    <row r="6" spans="1:13" ht="23.25">
      <c r="A6" s="469" t="s">
        <v>9</v>
      </c>
      <c r="B6" s="470"/>
      <c r="C6" s="471"/>
      <c r="D6" s="470"/>
      <c r="E6" s="472"/>
      <c r="F6" s="470"/>
      <c r="G6" s="472"/>
      <c r="H6" s="470"/>
      <c r="I6" s="471"/>
      <c r="J6" s="471"/>
      <c r="K6" s="471"/>
      <c r="L6" s="473"/>
      <c r="M6" s="471"/>
    </row>
    <row r="7" spans="1:13" ht="23.25">
      <c r="A7" s="469" t="s">
        <v>329</v>
      </c>
      <c r="B7" s="470">
        <v>3910</v>
      </c>
      <c r="C7" s="471">
        <f>B7/$L7</f>
        <v>0.005774501123347228</v>
      </c>
      <c r="D7" s="470">
        <v>7588</v>
      </c>
      <c r="E7" s="472">
        <f>D7/$L7</f>
        <v>0.011206372001012472</v>
      </c>
      <c r="F7" s="470">
        <v>4974</v>
      </c>
      <c r="G7" s="474">
        <f>F7/$L7</f>
        <v>0.007345874319061154</v>
      </c>
      <c r="H7" s="470">
        <v>660642.77</v>
      </c>
      <c r="I7" s="471">
        <f>H7/$L7</f>
        <v>0.9756732525565791</v>
      </c>
      <c r="J7" s="471"/>
      <c r="K7" s="471">
        <f>J7/$L7</f>
        <v>0</v>
      </c>
      <c r="L7" s="473">
        <f>B7+D7+F7+H7</f>
        <v>677114.77</v>
      </c>
      <c r="M7" s="471">
        <f aca="true" t="shared" si="0" ref="M7:M12">L7/L$13</f>
        <v>0.17489638674142383</v>
      </c>
    </row>
    <row r="8" spans="1:13" ht="23.25">
      <c r="A8" s="469" t="s">
        <v>325</v>
      </c>
      <c r="B8" s="470">
        <v>0</v>
      </c>
      <c r="C8" s="471">
        <v>0</v>
      </c>
      <c r="D8" s="470">
        <v>0</v>
      </c>
      <c r="E8" s="472">
        <v>0</v>
      </c>
      <c r="F8" s="470">
        <v>0</v>
      </c>
      <c r="G8" s="472"/>
      <c r="H8" s="470">
        <v>0</v>
      </c>
      <c r="I8" s="471">
        <v>0</v>
      </c>
      <c r="J8" s="471"/>
      <c r="K8" s="471"/>
      <c r="L8" s="473">
        <f>B8+D8+F8+H8</f>
        <v>0</v>
      </c>
      <c r="M8" s="471">
        <f t="shared" si="0"/>
        <v>0</v>
      </c>
    </row>
    <row r="9" spans="1:13" ht="23.25">
      <c r="A9" s="469" t="s">
        <v>326</v>
      </c>
      <c r="B9" s="470">
        <v>0</v>
      </c>
      <c r="C9" s="471"/>
      <c r="D9" s="470">
        <v>0</v>
      </c>
      <c r="E9" s="472"/>
      <c r="F9" s="470">
        <v>0</v>
      </c>
      <c r="G9" s="472"/>
      <c r="H9" s="470">
        <v>0</v>
      </c>
      <c r="I9" s="471"/>
      <c r="J9" s="471"/>
      <c r="K9" s="471"/>
      <c r="L9" s="473">
        <f>B9+D9+F9+H9</f>
        <v>0</v>
      </c>
      <c r="M9" s="471">
        <f t="shared" si="0"/>
        <v>0</v>
      </c>
    </row>
    <row r="10" spans="1:13" ht="23.25">
      <c r="A10" s="475" t="s">
        <v>327</v>
      </c>
      <c r="B10" s="470">
        <v>132519.72</v>
      </c>
      <c r="C10" s="471">
        <f>B10/$L10</f>
        <v>0.4951977080653125</v>
      </c>
      <c r="D10" s="470">
        <v>0</v>
      </c>
      <c r="E10" s="472">
        <f>D10/$L10</f>
        <v>0</v>
      </c>
      <c r="F10" s="470">
        <v>0</v>
      </c>
      <c r="G10" s="472">
        <f>F10/$L10</f>
        <v>0</v>
      </c>
      <c r="H10" s="470">
        <v>0</v>
      </c>
      <c r="I10" s="471">
        <f>H10/$L10</f>
        <v>0</v>
      </c>
      <c r="J10" s="788">
        <v>135090</v>
      </c>
      <c r="K10" s="471">
        <f>J10/$L10</f>
        <v>0.5048022919346876</v>
      </c>
      <c r="L10" s="473">
        <f>B10+D10+F10+H10+J10</f>
        <v>267609.72</v>
      </c>
      <c r="M10" s="471">
        <f t="shared" si="0"/>
        <v>0.06912265860761557</v>
      </c>
    </row>
    <row r="11" spans="1:13" ht="23.25">
      <c r="A11" s="475" t="s">
        <v>328</v>
      </c>
      <c r="B11" s="476">
        <v>466657</v>
      </c>
      <c r="C11" s="471">
        <f>B11/$L11</f>
        <v>0.1594430084785576</v>
      </c>
      <c r="D11" s="476">
        <v>442696</v>
      </c>
      <c r="E11" s="472">
        <f>D11/$L11</f>
        <v>0.15125623762511553</v>
      </c>
      <c r="F11" s="477">
        <v>490722</v>
      </c>
      <c r="G11" s="472">
        <f>F11/$L11</f>
        <v>0.167665313081374</v>
      </c>
      <c r="H11" s="470">
        <v>479718</v>
      </c>
      <c r="I11" s="471">
        <f>H11/$L11</f>
        <v>0.16390556906103776</v>
      </c>
      <c r="J11" s="783">
        <v>1047002</v>
      </c>
      <c r="K11" s="471">
        <f>J11/$L11</f>
        <v>0.35772987175391513</v>
      </c>
      <c r="L11" s="473">
        <f>SUM(B11,D11,F11,H11,J11)</f>
        <v>2926795</v>
      </c>
      <c r="M11" s="471">
        <f t="shared" si="0"/>
        <v>0.7559809546509605</v>
      </c>
    </row>
    <row r="12" spans="1:13" ht="24" thickBot="1">
      <c r="A12" s="478" t="s">
        <v>372</v>
      </c>
      <c r="B12" s="476">
        <v>0</v>
      </c>
      <c r="C12" s="471">
        <v>0</v>
      </c>
      <c r="D12" s="476">
        <v>0</v>
      </c>
      <c r="E12" s="472">
        <v>0</v>
      </c>
      <c r="F12" s="477">
        <v>0</v>
      </c>
      <c r="G12" s="472">
        <v>0</v>
      </c>
      <c r="H12" s="470">
        <v>0</v>
      </c>
      <c r="I12" s="471">
        <v>0</v>
      </c>
      <c r="J12" s="471"/>
      <c r="K12" s="471">
        <v>0</v>
      </c>
      <c r="L12" s="473">
        <f>B12+D12+F12+H12</f>
        <v>0</v>
      </c>
      <c r="M12" s="471">
        <f t="shared" si="0"/>
        <v>0</v>
      </c>
    </row>
    <row r="13" spans="1:13" ht="24" thickBot="1">
      <c r="A13" s="479" t="s">
        <v>4</v>
      </c>
      <c r="B13" s="461">
        <f>SUM(B7:B12)</f>
        <v>603086.72</v>
      </c>
      <c r="C13" s="480">
        <f>B13/$L13</f>
        <v>0.15577519926162117</v>
      </c>
      <c r="D13" s="461">
        <f>SUM(D7:D11)</f>
        <v>450284</v>
      </c>
      <c r="E13" s="480">
        <f>D13/$L13</f>
        <v>0.11630678888820471</v>
      </c>
      <c r="F13" s="461">
        <f>SUM(F7:F12)</f>
        <v>495696</v>
      </c>
      <c r="G13" s="481">
        <f>F13/$L13</f>
        <v>0.1280365503209697</v>
      </c>
      <c r="H13" s="461">
        <f>SUM(H7:H12)</f>
        <v>1140360.77</v>
      </c>
      <c r="I13" s="480">
        <f>H13/$L13</f>
        <v>0.29455121508377063</v>
      </c>
      <c r="J13" s="784">
        <f>SUM(J7:J12)</f>
        <v>1182092</v>
      </c>
      <c r="K13" s="480">
        <f>J13/$L13</f>
        <v>0.3053302464454337</v>
      </c>
      <c r="L13" s="461">
        <f>SUM(L7:L12)</f>
        <v>3871519.49</v>
      </c>
      <c r="M13" s="482">
        <f>L13/$L13</f>
        <v>1</v>
      </c>
    </row>
    <row r="14" spans="1:13" ht="23.25">
      <c r="A14" s="483" t="s">
        <v>11</v>
      </c>
      <c r="B14" s="477"/>
      <c r="C14" s="484"/>
      <c r="D14" s="485"/>
      <c r="E14" s="486"/>
      <c r="F14" s="485"/>
      <c r="G14" s="486"/>
      <c r="H14" s="487"/>
      <c r="I14" s="488"/>
      <c r="J14" s="488"/>
      <c r="K14" s="488"/>
      <c r="L14" s="487"/>
      <c r="M14" s="488"/>
    </row>
    <row r="15" spans="1:13" ht="23.25">
      <c r="A15" s="489" t="s">
        <v>12</v>
      </c>
      <c r="B15" s="477">
        <v>599177</v>
      </c>
      <c r="C15" s="490">
        <f>B15/$L15</f>
        <v>0.1875707436033589</v>
      </c>
      <c r="D15" s="477">
        <v>442696</v>
      </c>
      <c r="E15" s="490">
        <f>D15/$L15</f>
        <v>0.13858478865215548</v>
      </c>
      <c r="F15" s="487">
        <v>490722</v>
      </c>
      <c r="G15" s="471">
        <f>F15/$L15</f>
        <v>0.1536191984046909</v>
      </c>
      <c r="H15" s="487">
        <v>479718</v>
      </c>
      <c r="I15" s="471">
        <f>H15/$L15</f>
        <v>0.15017442588736904</v>
      </c>
      <c r="J15" s="783">
        <v>1182092.42</v>
      </c>
      <c r="K15" s="471">
        <f>J15/$L15</f>
        <v>0.3700508434524256</v>
      </c>
      <c r="L15" s="473">
        <f>B15+D15+F15+H15+J15</f>
        <v>3194405.42</v>
      </c>
      <c r="M15" s="471">
        <f>L15/L$19</f>
        <v>0.82510359586325</v>
      </c>
    </row>
    <row r="16" spans="1:13" ht="23.25">
      <c r="A16" s="489" t="s">
        <v>13</v>
      </c>
      <c r="B16" s="477">
        <v>0</v>
      </c>
      <c r="C16" s="471"/>
      <c r="D16" s="485">
        <v>0</v>
      </c>
      <c r="E16" s="490"/>
      <c r="F16" s="485">
        <v>0</v>
      </c>
      <c r="G16" s="490"/>
      <c r="H16" s="487"/>
      <c r="I16" s="471"/>
      <c r="J16" s="471"/>
      <c r="K16" s="471"/>
      <c r="L16" s="473">
        <f>B16+D16+F16+H16+J16</f>
        <v>0</v>
      </c>
      <c r="M16" s="471">
        <f>L16/L$19</f>
        <v>0</v>
      </c>
    </row>
    <row r="17" spans="1:13" ht="23.25">
      <c r="A17" s="489" t="s">
        <v>14</v>
      </c>
      <c r="B17" s="477">
        <v>3910</v>
      </c>
      <c r="C17" s="471">
        <f>B17/$L17</f>
        <v>0.005774499161885352</v>
      </c>
      <c r="D17" s="491">
        <v>7588</v>
      </c>
      <c r="E17" s="490">
        <f>D17/$L17</f>
        <v>0.011206368194472136</v>
      </c>
      <c r="F17" s="491">
        <v>4974</v>
      </c>
      <c r="G17" s="492">
        <f>F17/$L17</f>
        <v>0.007345871823840854</v>
      </c>
      <c r="H17" s="473">
        <v>660643</v>
      </c>
      <c r="I17" s="471">
        <f>H17/$L17</f>
        <v>0.9756732608198017</v>
      </c>
      <c r="J17" s="788">
        <v>0</v>
      </c>
      <c r="K17" s="471">
        <f>J17/$L17</f>
        <v>0</v>
      </c>
      <c r="L17" s="473">
        <f>B17+D17+F17+H17+J17</f>
        <v>677115</v>
      </c>
      <c r="M17" s="471">
        <f>L17/L$19</f>
        <v>0.17489640413674998</v>
      </c>
    </row>
    <row r="18" spans="1:13" ht="24" thickBot="1">
      <c r="A18" s="489" t="s">
        <v>10</v>
      </c>
      <c r="B18" s="477">
        <v>0</v>
      </c>
      <c r="C18" s="471">
        <v>0</v>
      </c>
      <c r="D18" s="491">
        <v>0</v>
      </c>
      <c r="E18" s="490">
        <v>0</v>
      </c>
      <c r="F18" s="491">
        <v>0</v>
      </c>
      <c r="G18" s="490">
        <v>0</v>
      </c>
      <c r="H18" s="473">
        <v>0</v>
      </c>
      <c r="I18" s="471">
        <v>0</v>
      </c>
      <c r="J18" s="471"/>
      <c r="K18" s="471">
        <v>0</v>
      </c>
      <c r="L18" s="473">
        <f>B18+D18+F18+H18+J18</f>
        <v>0</v>
      </c>
      <c r="M18" s="471">
        <f>L18/L$19</f>
        <v>0</v>
      </c>
    </row>
    <row r="19" spans="1:13" ht="24" thickBot="1">
      <c r="A19" s="493" t="s">
        <v>4</v>
      </c>
      <c r="B19" s="494">
        <f>SUM(B15:B18)</f>
        <v>603087</v>
      </c>
      <c r="C19" s="495">
        <f>B19/$L19</f>
        <v>0.15577523416497957</v>
      </c>
      <c r="D19" s="496">
        <f>SUM(D15:D18)</f>
        <v>450284</v>
      </c>
      <c r="E19" s="495">
        <f>D19/$L19</f>
        <v>0.11630676094948765</v>
      </c>
      <c r="F19" s="496">
        <f>SUM(F15:F18)</f>
        <v>495696</v>
      </c>
      <c r="G19" s="497">
        <f>F19/$L19</f>
        <v>0.12803651956457976</v>
      </c>
      <c r="H19" s="496">
        <f>SUM(H15:H18)</f>
        <v>1140361</v>
      </c>
      <c r="I19" s="495">
        <f>H19/$L19</f>
        <v>0.29455120373612803</v>
      </c>
      <c r="J19" s="785">
        <f>SUM(J15:J18)</f>
        <v>1182092.42</v>
      </c>
      <c r="K19" s="495">
        <f>J19/$L19</f>
        <v>0.305330281584825</v>
      </c>
      <c r="L19" s="496">
        <f>SUM(L15:L18)</f>
        <v>3871520.42</v>
      </c>
      <c r="M19" s="495">
        <f>L19/$L19</f>
        <v>1</v>
      </c>
    </row>
    <row r="20" ht="23.25">
      <c r="L20" s="458">
        <f>B20+D20+F20+H20</f>
        <v>0</v>
      </c>
    </row>
    <row r="24" spans="8:12" ht="23.25">
      <c r="H24" s="458" t="s">
        <v>500</v>
      </c>
      <c r="L24" s="458">
        <v>0</v>
      </c>
    </row>
    <row r="34" ht="23.25">
      <c r="M34" s="459" t="s">
        <v>456</v>
      </c>
    </row>
  </sheetData>
  <sheetProtection/>
  <mergeCells count="8">
    <mergeCell ref="A2:M2"/>
    <mergeCell ref="B3:C3"/>
    <mergeCell ref="D3:E3"/>
    <mergeCell ref="F3:G3"/>
    <mergeCell ref="H3:I3"/>
    <mergeCell ref="L3:M3"/>
    <mergeCell ref="A3:A4"/>
    <mergeCell ref="J3:K3"/>
  </mergeCells>
  <dataValidations count="1">
    <dataValidation type="whole" allowBlank="1" showInputMessage="1" showErrorMessage="1" error="Enter a whole number" sqref="B11:B12 D11:D12">
      <formula1>-999999999999</formula1>
      <formula2>999999999999</formula2>
    </dataValidation>
  </dataValidations>
  <printOptions/>
  <pageMargins left="0.7480314960629921" right="0.7480314960629921" top="0.984251968503937" bottom="0.984251968503937" header="0.5118110236220472" footer="0.5118110236220472"/>
  <pageSetup blackAndWhite="1" fitToHeight="1" fitToWidth="1" horizontalDpi="600" verticalDpi="600" orientation="landscape" paperSize="9" scale="49" r:id="rId1"/>
</worksheet>
</file>

<file path=xl/worksheets/sheet10.xml><?xml version="1.0" encoding="utf-8"?>
<worksheet xmlns="http://schemas.openxmlformats.org/spreadsheetml/2006/main" xmlns:r="http://schemas.openxmlformats.org/officeDocument/2006/relationships">
  <sheetPr>
    <pageSetUpPr fitToPage="1"/>
  </sheetPr>
  <dimension ref="A1:U36"/>
  <sheetViews>
    <sheetView view="pageBreakPreview" zoomScale="60" zoomScalePageLayoutView="0" workbookViewId="0" topLeftCell="A1">
      <pane xSplit="4" ySplit="4" topLeftCell="E5" activePane="bottomRight" state="frozen"/>
      <selection pane="topLeft" activeCell="B27" sqref="B27:B28"/>
      <selection pane="topRight" activeCell="B27" sqref="B27:B28"/>
      <selection pane="bottomLeft" activeCell="B27" sqref="B27:B28"/>
      <selection pane="bottomRight" activeCell="Q27" sqref="Q27"/>
    </sheetView>
  </sheetViews>
  <sheetFormatPr defaultColWidth="9.140625" defaultRowHeight="12.75"/>
  <cols>
    <col min="1" max="1" width="29.57421875" style="341" customWidth="1"/>
    <col min="2" max="2" width="18.00390625" style="341" bestFit="1" customWidth="1"/>
    <col min="3" max="3" width="16.140625" style="341" customWidth="1"/>
    <col min="4" max="4" width="17.140625" style="341" bestFit="1" customWidth="1"/>
    <col min="5" max="5" width="10.8515625" style="341" bestFit="1" customWidth="1"/>
    <col min="6" max="6" width="14.7109375" style="338" customWidth="1"/>
    <col min="7" max="8" width="15.421875" style="338" bestFit="1" customWidth="1"/>
    <col min="9" max="9" width="17.140625" style="339" bestFit="1" customWidth="1"/>
    <col min="10" max="12" width="15.421875" style="341" bestFit="1" customWidth="1"/>
    <col min="13" max="13" width="17.140625" style="340" bestFit="1" customWidth="1"/>
    <col min="14" max="16" width="15.421875" style="341" bestFit="1" customWidth="1"/>
    <col min="17" max="17" width="14.7109375" style="340" bestFit="1" customWidth="1"/>
    <col min="18" max="20" width="15.421875" style="341" bestFit="1" customWidth="1"/>
    <col min="21" max="21" width="23.421875" style="341" bestFit="1" customWidth="1"/>
    <col min="22" max="16384" width="9.140625" style="341" customWidth="1"/>
  </cols>
  <sheetData>
    <row r="1" spans="1:21" ht="18.75" thickBot="1">
      <c r="A1" s="336" t="s">
        <v>355</v>
      </c>
      <c r="B1" s="337"/>
      <c r="C1" s="337"/>
      <c r="D1" s="337"/>
      <c r="E1" s="337"/>
      <c r="F1" s="337"/>
      <c r="G1" s="337"/>
      <c r="H1" s="337"/>
      <c r="I1" s="376"/>
      <c r="J1" s="337"/>
      <c r="K1" s="337"/>
      <c r="L1" s="337"/>
      <c r="U1" s="377" t="s">
        <v>112</v>
      </c>
    </row>
    <row r="2" spans="1:21" s="344" customFormat="1" ht="18">
      <c r="A2" s="840" t="s">
        <v>5</v>
      </c>
      <c r="B2" s="378" t="s">
        <v>15</v>
      </c>
      <c r="C2" s="342" t="s">
        <v>17</v>
      </c>
      <c r="D2" s="843" t="s">
        <v>18</v>
      </c>
      <c r="E2" s="844"/>
      <c r="F2" s="379" t="s">
        <v>335</v>
      </c>
      <c r="G2" s="379" t="s">
        <v>336</v>
      </c>
      <c r="H2" s="379" t="s">
        <v>337</v>
      </c>
      <c r="I2" s="380" t="s">
        <v>4</v>
      </c>
      <c r="J2" s="347" t="s">
        <v>20</v>
      </c>
      <c r="K2" s="346" t="s">
        <v>61</v>
      </c>
      <c r="L2" s="347" t="s">
        <v>23</v>
      </c>
      <c r="M2" s="343" t="s">
        <v>67</v>
      </c>
      <c r="N2" s="347" t="s">
        <v>288</v>
      </c>
      <c r="O2" s="346" t="s">
        <v>282</v>
      </c>
      <c r="P2" s="347" t="s">
        <v>283</v>
      </c>
      <c r="Q2" s="343" t="s">
        <v>67</v>
      </c>
      <c r="R2" s="347" t="s">
        <v>308</v>
      </c>
      <c r="S2" s="346" t="s">
        <v>306</v>
      </c>
      <c r="T2" s="346" t="s">
        <v>309</v>
      </c>
      <c r="U2" s="343" t="s">
        <v>67</v>
      </c>
    </row>
    <row r="3" spans="1:21" s="344" customFormat="1" ht="18">
      <c r="A3" s="841"/>
      <c r="B3" s="349" t="s">
        <v>16</v>
      </c>
      <c r="C3" s="348" t="s">
        <v>16</v>
      </c>
      <c r="D3" s="348" t="s">
        <v>19</v>
      </c>
      <c r="E3" s="348" t="s">
        <v>7</v>
      </c>
      <c r="F3" s="360" t="s">
        <v>268</v>
      </c>
      <c r="G3" s="360" t="s">
        <v>269</v>
      </c>
      <c r="H3" s="360" t="s">
        <v>270</v>
      </c>
      <c r="I3" s="381" t="s">
        <v>111</v>
      </c>
      <c r="J3" s="344" t="s">
        <v>21</v>
      </c>
      <c r="K3" s="345" t="s">
        <v>22</v>
      </c>
      <c r="L3" s="344" t="s">
        <v>24</v>
      </c>
      <c r="M3" s="350" t="s">
        <v>68</v>
      </c>
      <c r="N3" s="344" t="s">
        <v>285</v>
      </c>
      <c r="O3" s="345" t="s">
        <v>275</v>
      </c>
      <c r="P3" s="344" t="s">
        <v>276</v>
      </c>
      <c r="Q3" s="350" t="s">
        <v>287</v>
      </c>
      <c r="R3" s="344" t="s">
        <v>300</v>
      </c>
      <c r="S3" s="345" t="s">
        <v>301</v>
      </c>
      <c r="T3" s="344" t="s">
        <v>302</v>
      </c>
      <c r="U3" s="350" t="s">
        <v>310</v>
      </c>
    </row>
    <row r="4" spans="1:21" s="344" customFormat="1" ht="18.75" thickBot="1">
      <c r="A4" s="842"/>
      <c r="B4" s="352" t="s">
        <v>457</v>
      </c>
      <c r="C4" s="351" t="s">
        <v>457</v>
      </c>
      <c r="D4" s="351" t="s">
        <v>457</v>
      </c>
      <c r="E4" s="351"/>
      <c r="F4" s="382"/>
      <c r="G4" s="382"/>
      <c r="H4" s="382"/>
      <c r="I4" s="383"/>
      <c r="J4" s="384"/>
      <c r="K4" s="385"/>
      <c r="L4" s="384"/>
      <c r="M4" s="355"/>
      <c r="N4" s="353"/>
      <c r="O4" s="354"/>
      <c r="P4" s="353"/>
      <c r="Q4" s="355"/>
      <c r="R4" s="353"/>
      <c r="S4" s="354"/>
      <c r="T4" s="353"/>
      <c r="U4" s="355"/>
    </row>
    <row r="5" spans="1:21" ht="18.75">
      <c r="A5" s="356" t="s">
        <v>69</v>
      </c>
      <c r="B5" s="357"/>
      <c r="C5" s="358"/>
      <c r="D5" s="358"/>
      <c r="E5" s="358"/>
      <c r="F5" s="358"/>
      <c r="G5" s="358"/>
      <c r="H5" s="358"/>
      <c r="I5" s="386"/>
      <c r="J5" s="359"/>
      <c r="K5" s="360"/>
      <c r="L5" s="359"/>
      <c r="M5" s="361"/>
      <c r="N5" s="359"/>
      <c r="O5" s="360"/>
      <c r="P5" s="359"/>
      <c r="Q5" s="361"/>
      <c r="R5" s="359"/>
      <c r="S5" s="360"/>
      <c r="T5" s="359"/>
      <c r="U5" s="361"/>
    </row>
    <row r="6" spans="1:21" ht="18">
      <c r="A6" s="362" t="s">
        <v>350</v>
      </c>
      <c r="B6" s="387">
        <v>600000</v>
      </c>
      <c r="C6" s="387">
        <v>600000</v>
      </c>
      <c r="D6" s="364">
        <f>I6+M6+Q6+U6</f>
        <v>207354.92</v>
      </c>
      <c r="E6" s="388">
        <f>D6/B6</f>
        <v>0.34559153333333337</v>
      </c>
      <c r="F6" s="365">
        <v>6666.67</v>
      </c>
      <c r="G6" s="364">
        <v>17600</v>
      </c>
      <c r="H6" s="365">
        <v>36289.8</v>
      </c>
      <c r="I6" s="366">
        <f>F6+G6+H6</f>
        <v>60556.47</v>
      </c>
      <c r="J6" s="365">
        <v>29681.9</v>
      </c>
      <c r="K6" s="364">
        <v>35188.1</v>
      </c>
      <c r="L6" s="365">
        <v>56527.63</v>
      </c>
      <c r="M6" s="366">
        <f>SUM(J6:L6)</f>
        <v>121397.63</v>
      </c>
      <c r="N6" s="364">
        <v>-43812</v>
      </c>
      <c r="O6" s="364">
        <v>69212.82</v>
      </c>
      <c r="P6" s="364">
        <v>0</v>
      </c>
      <c r="Q6" s="366">
        <f>SUM(N6:P6)</f>
        <v>25400.820000000007</v>
      </c>
      <c r="R6" s="364">
        <v>0</v>
      </c>
      <c r="S6" s="364">
        <v>0</v>
      </c>
      <c r="T6" s="364">
        <v>0</v>
      </c>
      <c r="U6" s="366">
        <f>SUM(R6:T6)</f>
        <v>0</v>
      </c>
    </row>
    <row r="7" spans="1:21" ht="18">
      <c r="A7" s="362" t="s">
        <v>351</v>
      </c>
      <c r="B7" s="363">
        <v>2000000</v>
      </c>
      <c r="C7" s="363">
        <v>1991996</v>
      </c>
      <c r="D7" s="364">
        <f>I7+M7+Q7+U7</f>
        <v>779311.27</v>
      </c>
      <c r="E7" s="388">
        <f>D7/B7</f>
        <v>0.389655635</v>
      </c>
      <c r="F7" s="365">
        <v>25465.21</v>
      </c>
      <c r="G7" s="364">
        <v>62807.16</v>
      </c>
      <c r="H7" s="365">
        <v>217140.43</v>
      </c>
      <c r="I7" s="366">
        <f>F7+G7+H7</f>
        <v>305412.8</v>
      </c>
      <c r="J7" s="365">
        <v>76450.04</v>
      </c>
      <c r="K7" s="364">
        <v>44764.34</v>
      </c>
      <c r="L7" s="365">
        <v>134820.85</v>
      </c>
      <c r="M7" s="366">
        <f>SUM(J7:L7)</f>
        <v>256035.22999999998</v>
      </c>
      <c r="N7" s="364">
        <v>112137.05</v>
      </c>
      <c r="O7" s="364">
        <v>105726.19</v>
      </c>
      <c r="P7" s="364">
        <v>0</v>
      </c>
      <c r="Q7" s="366">
        <f>SUM(N7:P7)</f>
        <v>217863.24</v>
      </c>
      <c r="R7" s="364">
        <v>0</v>
      </c>
      <c r="S7" s="364">
        <v>0</v>
      </c>
      <c r="T7" s="364">
        <v>0</v>
      </c>
      <c r="U7" s="366">
        <f>SUM(R7:T7)</f>
        <v>0</v>
      </c>
    </row>
    <row r="8" spans="1:21" ht="18">
      <c r="A8" s="362" t="s">
        <v>352</v>
      </c>
      <c r="B8" s="363">
        <v>0</v>
      </c>
      <c r="C8" s="363">
        <v>0</v>
      </c>
      <c r="D8" s="364">
        <f>I8+M8+Q8+U8</f>
        <v>0</v>
      </c>
      <c r="E8" s="388">
        <v>0</v>
      </c>
      <c r="F8" s="365">
        <v>0</v>
      </c>
      <c r="G8" s="364">
        <v>0</v>
      </c>
      <c r="H8" s="365">
        <v>0</v>
      </c>
      <c r="I8" s="366">
        <f>F8+G8+H8</f>
        <v>0</v>
      </c>
      <c r="J8" s="365">
        <v>0</v>
      </c>
      <c r="K8" s="364">
        <v>0</v>
      </c>
      <c r="L8" s="365">
        <v>0</v>
      </c>
      <c r="M8" s="366">
        <f>SUM(J8:L8)</f>
        <v>0</v>
      </c>
      <c r="N8" s="364">
        <v>0</v>
      </c>
      <c r="O8" s="364">
        <v>0</v>
      </c>
      <c r="P8" s="364">
        <v>0</v>
      </c>
      <c r="Q8" s="366">
        <f>SUM(N8:P8)</f>
        <v>0</v>
      </c>
      <c r="R8" s="364">
        <v>0</v>
      </c>
      <c r="S8" s="364">
        <v>0</v>
      </c>
      <c r="T8" s="364">
        <v>0</v>
      </c>
      <c r="U8" s="366">
        <f>SUM(R8:T8)</f>
        <v>0</v>
      </c>
    </row>
    <row r="9" spans="1:21" ht="18">
      <c r="A9" s="362" t="s">
        <v>353</v>
      </c>
      <c r="B9" s="363">
        <v>70000</v>
      </c>
      <c r="C9" s="363">
        <v>5638000</v>
      </c>
      <c r="D9" s="364">
        <f>I9+M9+Q9+U9</f>
        <v>0</v>
      </c>
      <c r="E9" s="388">
        <f>D9/B9</f>
        <v>0</v>
      </c>
      <c r="F9" s="365">
        <v>0</v>
      </c>
      <c r="G9" s="364">
        <v>0</v>
      </c>
      <c r="H9" s="365">
        <v>0</v>
      </c>
      <c r="I9" s="366">
        <f>F9+G9+H9</f>
        <v>0</v>
      </c>
      <c r="J9" s="369"/>
      <c r="K9" s="368">
        <v>0</v>
      </c>
      <c r="L9" s="365">
        <v>0</v>
      </c>
      <c r="M9" s="372">
        <f>SUM(J9:L9)</f>
        <v>0</v>
      </c>
      <c r="N9" s="368">
        <v>0</v>
      </c>
      <c r="O9" s="368">
        <v>0</v>
      </c>
      <c r="P9" s="364">
        <v>0</v>
      </c>
      <c r="Q9" s="372">
        <f>SUM(N9:P9)</f>
        <v>0</v>
      </c>
      <c r="R9" s="368">
        <v>0</v>
      </c>
      <c r="S9" s="368">
        <v>0</v>
      </c>
      <c r="T9" s="364">
        <v>0</v>
      </c>
      <c r="U9" s="366">
        <f>SUM(R9:T9)</f>
        <v>0</v>
      </c>
    </row>
    <row r="10" spans="1:21" ht="18.75" thickBot="1">
      <c r="A10" s="362" t="s">
        <v>354</v>
      </c>
      <c r="B10" s="363">
        <v>9000000</v>
      </c>
      <c r="C10" s="363">
        <v>11000000</v>
      </c>
      <c r="D10" s="364">
        <f>I10+M10+Q10+U10</f>
        <v>10549350.100000001</v>
      </c>
      <c r="E10" s="388">
        <f>D10/B10</f>
        <v>1.1721500111111112</v>
      </c>
      <c r="F10" s="365">
        <v>2098725</v>
      </c>
      <c r="G10" s="365">
        <v>1678035.5</v>
      </c>
      <c r="H10" s="365">
        <v>16916.14</v>
      </c>
      <c r="I10" s="366">
        <f>F10+G10+H10</f>
        <v>3793676.64</v>
      </c>
      <c r="J10" s="389">
        <v>3628366.89</v>
      </c>
      <c r="K10" s="368"/>
      <c r="L10" s="365">
        <v>1726587.18</v>
      </c>
      <c r="M10" s="372">
        <f>SUM(J10:L10)</f>
        <v>5354954.07</v>
      </c>
      <c r="N10" s="387">
        <v>1382642.39</v>
      </c>
      <c r="O10" s="368">
        <v>18077</v>
      </c>
      <c r="P10" s="364">
        <v>0</v>
      </c>
      <c r="Q10" s="372">
        <f>SUM(N10:P10)</f>
        <v>1400719.39</v>
      </c>
      <c r="R10" s="387">
        <v>0</v>
      </c>
      <c r="S10" s="390">
        <v>0</v>
      </c>
      <c r="T10" s="364">
        <v>0</v>
      </c>
      <c r="U10" s="366">
        <f>SUM(R10:T10)</f>
        <v>0</v>
      </c>
    </row>
    <row r="11" spans="1:21" ht="19.5" thickBot="1">
      <c r="A11" s="370" t="s">
        <v>70</v>
      </c>
      <c r="B11" s="391">
        <f>SUM(B6:B10)</f>
        <v>11670000</v>
      </c>
      <c r="C11" s="391">
        <f>SUM(C6:C10)</f>
        <v>19229996</v>
      </c>
      <c r="D11" s="392">
        <f>SUM(D6:D10)</f>
        <v>11536016.290000001</v>
      </c>
      <c r="E11" s="393">
        <f>D11/B11</f>
        <v>0.9885189622964868</v>
      </c>
      <c r="F11" s="394">
        <f aca="true" t="shared" si="0" ref="F11:P11">SUM(F6:F10)</f>
        <v>2130856.88</v>
      </c>
      <c r="G11" s="394">
        <f t="shared" si="0"/>
        <v>1758442.66</v>
      </c>
      <c r="H11" s="394">
        <f t="shared" si="0"/>
        <v>270346.37</v>
      </c>
      <c r="I11" s="395">
        <f t="shared" si="0"/>
        <v>4159645.91</v>
      </c>
      <c r="J11" s="394">
        <f>SUM(J6:J10)</f>
        <v>3734498.83</v>
      </c>
      <c r="K11" s="392">
        <f t="shared" si="0"/>
        <v>79952.44</v>
      </c>
      <c r="L11" s="392">
        <f t="shared" si="0"/>
        <v>1917935.66</v>
      </c>
      <c r="M11" s="395">
        <f t="shared" si="0"/>
        <v>5732386.930000001</v>
      </c>
      <c r="N11" s="392">
        <f t="shared" si="0"/>
        <v>1450967.44</v>
      </c>
      <c r="O11" s="392">
        <f t="shared" si="0"/>
        <v>193016.01</v>
      </c>
      <c r="P11" s="392">
        <f t="shared" si="0"/>
        <v>0</v>
      </c>
      <c r="Q11" s="395">
        <f>SUM(Q6:Q10)</f>
        <v>1643983.45</v>
      </c>
      <c r="R11" s="392">
        <v>0</v>
      </c>
      <c r="S11" s="392">
        <v>0</v>
      </c>
      <c r="T11" s="392">
        <f>SUM(T6:T10)</f>
        <v>0</v>
      </c>
      <c r="U11" s="395">
        <f>SUM(U6:U10)</f>
        <v>0</v>
      </c>
    </row>
    <row r="12" spans="1:21" ht="18.75">
      <c r="A12" s="356" t="s">
        <v>71</v>
      </c>
      <c r="B12" s="396"/>
      <c r="C12" s="397"/>
      <c r="D12" s="358"/>
      <c r="E12" s="398"/>
      <c r="F12" s="397"/>
      <c r="G12" s="358"/>
      <c r="H12" s="397"/>
      <c r="I12" s="386"/>
      <c r="J12" s="399"/>
      <c r="K12" s="360"/>
      <c r="L12" s="399"/>
      <c r="M12" s="361"/>
      <c r="N12" s="359"/>
      <c r="O12" s="360"/>
      <c r="P12" s="359"/>
      <c r="Q12" s="361"/>
      <c r="R12" s="359"/>
      <c r="S12" s="360"/>
      <c r="T12" s="359"/>
      <c r="U12" s="361">
        <f>SUM(R12:T12)</f>
        <v>0</v>
      </c>
    </row>
    <row r="13" spans="1:21" ht="18">
      <c r="A13" s="362" t="s">
        <v>72</v>
      </c>
      <c r="B13" s="363">
        <v>0</v>
      </c>
      <c r="C13" s="363">
        <v>0</v>
      </c>
      <c r="D13" s="364">
        <f>I13+M13+Q13+U13</f>
        <v>0</v>
      </c>
      <c r="E13" s="388">
        <v>0</v>
      </c>
      <c r="F13" s="365">
        <v>0</v>
      </c>
      <c r="G13" s="364">
        <v>0</v>
      </c>
      <c r="H13" s="365">
        <v>0</v>
      </c>
      <c r="I13" s="366">
        <f>SUM(F13:H13)</f>
        <v>0</v>
      </c>
      <c r="J13" s="369">
        <v>0</v>
      </c>
      <c r="K13" s="368">
        <v>0</v>
      </c>
      <c r="L13" s="369">
        <v>0</v>
      </c>
      <c r="M13" s="372">
        <f>SUM(J13:L13)</f>
        <v>0</v>
      </c>
      <c r="N13" s="364">
        <v>0</v>
      </c>
      <c r="O13" s="364"/>
      <c r="P13" s="364"/>
      <c r="Q13" s="372">
        <f>SUM(N13:P13)</f>
        <v>0</v>
      </c>
      <c r="R13" s="368">
        <v>0</v>
      </c>
      <c r="S13" s="368">
        <v>0</v>
      </c>
      <c r="T13" s="368">
        <v>0</v>
      </c>
      <c r="U13" s="361">
        <f>SUM(R13:T13)</f>
        <v>0</v>
      </c>
    </row>
    <row r="14" spans="1:21" ht="18">
      <c r="A14" s="362" t="s">
        <v>73</v>
      </c>
      <c r="B14" s="367">
        <v>2670000</v>
      </c>
      <c r="C14" s="363">
        <v>8229996</v>
      </c>
      <c r="D14" s="364">
        <f>I14+M14+Q14+U14</f>
        <v>986666</v>
      </c>
      <c r="E14" s="388">
        <f>D14/B14</f>
        <v>0.3695378277153558</v>
      </c>
      <c r="F14" s="365">
        <v>32132</v>
      </c>
      <c r="G14" s="364">
        <v>80407</v>
      </c>
      <c r="H14" s="365">
        <v>253430</v>
      </c>
      <c r="I14" s="366">
        <f>SUM(F14:H14)</f>
        <v>365969</v>
      </c>
      <c r="J14" s="389">
        <v>106132</v>
      </c>
      <c r="K14" s="368">
        <v>79952</v>
      </c>
      <c r="L14" s="369">
        <v>191349</v>
      </c>
      <c r="M14" s="372">
        <f>SUM(J14:L14)</f>
        <v>377433</v>
      </c>
      <c r="N14" s="387">
        <v>68325</v>
      </c>
      <c r="O14" s="368">
        <v>174939</v>
      </c>
      <c r="P14" s="368">
        <v>0</v>
      </c>
      <c r="Q14" s="372">
        <f>SUM(N14:P14)</f>
        <v>243264</v>
      </c>
      <c r="R14" s="387">
        <v>0</v>
      </c>
      <c r="S14" s="368">
        <v>0</v>
      </c>
      <c r="T14" s="368">
        <v>0</v>
      </c>
      <c r="U14" s="361">
        <f>SUM(R14:T14)</f>
        <v>0</v>
      </c>
    </row>
    <row r="15" spans="1:21" ht="18">
      <c r="A15" s="362" t="s">
        <v>74</v>
      </c>
      <c r="B15" s="367">
        <v>9000000</v>
      </c>
      <c r="C15" s="363">
        <v>11000000</v>
      </c>
      <c r="D15" s="364">
        <f>I15+M15+Q15+U15</f>
        <v>10549349.5</v>
      </c>
      <c r="E15" s="388">
        <v>0</v>
      </c>
      <c r="F15" s="365">
        <v>2098725</v>
      </c>
      <c r="G15" s="364">
        <v>1678035.5</v>
      </c>
      <c r="H15" s="365">
        <v>16916</v>
      </c>
      <c r="I15" s="366">
        <f>SUM(F15:H15)</f>
        <v>3793676.5</v>
      </c>
      <c r="J15" s="369">
        <v>3628367</v>
      </c>
      <c r="K15" s="368">
        <v>0</v>
      </c>
      <c r="L15" s="369">
        <v>1726587</v>
      </c>
      <c r="M15" s="372">
        <f>SUM(J15:L15)</f>
        <v>5354954</v>
      </c>
      <c r="N15" s="368">
        <v>1382642</v>
      </c>
      <c r="O15" s="368">
        <v>18077</v>
      </c>
      <c r="P15" s="368">
        <v>0</v>
      </c>
      <c r="Q15" s="372">
        <f>SUM(N15:P15)</f>
        <v>1400719</v>
      </c>
      <c r="R15" s="368">
        <v>0</v>
      </c>
      <c r="S15" s="368"/>
      <c r="T15" s="368">
        <v>0</v>
      </c>
      <c r="U15" s="361">
        <f>SUM(R15:T15)</f>
        <v>0</v>
      </c>
    </row>
    <row r="16" spans="1:21" ht="18.75" thickBot="1">
      <c r="A16" s="362" t="s">
        <v>10</v>
      </c>
      <c r="B16" s="363">
        <v>0</v>
      </c>
      <c r="C16" s="363">
        <v>0</v>
      </c>
      <c r="D16" s="364">
        <f>I16+M16+Q16+U16</f>
        <v>0</v>
      </c>
      <c r="E16" s="388">
        <v>0</v>
      </c>
      <c r="F16" s="365">
        <v>0</v>
      </c>
      <c r="G16" s="364">
        <v>0</v>
      </c>
      <c r="H16" s="365">
        <v>0</v>
      </c>
      <c r="I16" s="366">
        <f>SUM(F16:H16)</f>
        <v>0</v>
      </c>
      <c r="J16" s="369">
        <v>0</v>
      </c>
      <c r="K16" s="368">
        <v>0</v>
      </c>
      <c r="L16" s="369">
        <v>0</v>
      </c>
      <c r="M16" s="372">
        <f>SUM(J16:L16)</f>
        <v>0</v>
      </c>
      <c r="N16" s="368">
        <v>0</v>
      </c>
      <c r="O16" s="368"/>
      <c r="P16" s="368"/>
      <c r="Q16" s="372">
        <f>SUM(N16:P16)</f>
        <v>0</v>
      </c>
      <c r="R16" s="368">
        <v>0</v>
      </c>
      <c r="S16" s="368"/>
      <c r="T16" s="368">
        <v>0</v>
      </c>
      <c r="U16" s="361">
        <f>SUM(R16:T16)</f>
        <v>0</v>
      </c>
    </row>
    <row r="17" spans="1:21" ht="19.5" thickBot="1">
      <c r="A17" s="370" t="s">
        <v>75</v>
      </c>
      <c r="B17" s="391">
        <f>SUM(B13:B16)</f>
        <v>11670000</v>
      </c>
      <c r="C17" s="391">
        <f>SUM(C13:C16)</f>
        <v>19229996</v>
      </c>
      <c r="D17" s="392">
        <f>SUM(D13:D16)</f>
        <v>11536015.5</v>
      </c>
      <c r="E17" s="400">
        <f>D17/B17</f>
        <v>0.9885188946015424</v>
      </c>
      <c r="F17" s="392">
        <f aca="true" t="shared" si="1" ref="F17:M17">SUM(F13:F16)</f>
        <v>2130857</v>
      </c>
      <c r="G17" s="392">
        <f t="shared" si="1"/>
        <v>1758442.5</v>
      </c>
      <c r="H17" s="394">
        <f t="shared" si="1"/>
        <v>270346</v>
      </c>
      <c r="I17" s="395">
        <f t="shared" si="1"/>
        <v>4159645.5</v>
      </c>
      <c r="J17" s="394">
        <f t="shared" si="1"/>
        <v>3734499</v>
      </c>
      <c r="K17" s="392">
        <f t="shared" si="1"/>
        <v>79952</v>
      </c>
      <c r="L17" s="394">
        <f t="shared" si="1"/>
        <v>1917936</v>
      </c>
      <c r="M17" s="395">
        <f t="shared" si="1"/>
        <v>5732387</v>
      </c>
      <c r="N17" s="392">
        <f aca="true" t="shared" si="2" ref="N17:U17">SUM(N13:N16)</f>
        <v>1450967</v>
      </c>
      <c r="O17" s="392">
        <f t="shared" si="2"/>
        <v>193016</v>
      </c>
      <c r="P17" s="392">
        <f t="shared" si="2"/>
        <v>0</v>
      </c>
      <c r="Q17" s="395">
        <f t="shared" si="2"/>
        <v>1643983</v>
      </c>
      <c r="R17" s="392">
        <f t="shared" si="2"/>
        <v>0</v>
      </c>
      <c r="S17" s="392">
        <f t="shared" si="2"/>
        <v>0</v>
      </c>
      <c r="T17" s="392">
        <f t="shared" si="2"/>
        <v>0</v>
      </c>
      <c r="U17" s="395">
        <f t="shared" si="2"/>
        <v>0</v>
      </c>
    </row>
    <row r="18" spans="6:12" ht="18">
      <c r="F18" s="401"/>
      <c r="G18" s="402"/>
      <c r="H18" s="401"/>
      <c r="I18" s="403"/>
      <c r="J18" s="374"/>
      <c r="L18" s="374"/>
    </row>
    <row r="19" spans="1:12" ht="18.75" thickBot="1">
      <c r="A19" s="340" t="s">
        <v>453</v>
      </c>
      <c r="F19" s="401"/>
      <c r="G19" s="402"/>
      <c r="H19" s="401"/>
      <c r="I19" s="403"/>
      <c r="J19" s="374"/>
      <c r="L19" s="374"/>
    </row>
    <row r="20" spans="1:21" ht="18.75" thickBot="1">
      <c r="A20" s="620" t="s">
        <v>451</v>
      </c>
      <c r="B20" s="616">
        <v>70000</v>
      </c>
      <c r="C20" s="616">
        <f>(C9)</f>
        <v>5638000</v>
      </c>
      <c r="D20" s="702">
        <f>I20+M20+Q20+U20</f>
        <v>0</v>
      </c>
      <c r="E20" s="701">
        <v>0</v>
      </c>
      <c r="F20" s="618">
        <v>0</v>
      </c>
      <c r="G20" s="617">
        <v>0</v>
      </c>
      <c r="H20" s="618">
        <v>0</v>
      </c>
      <c r="I20" s="619">
        <f>SUM(F20:H20)</f>
        <v>0</v>
      </c>
      <c r="J20" s="618">
        <v>0</v>
      </c>
      <c r="K20" s="617">
        <v>0</v>
      </c>
      <c r="L20" s="618">
        <v>0</v>
      </c>
      <c r="M20" s="619">
        <f>SUM(J20:L20)</f>
        <v>0</v>
      </c>
      <c r="N20" s="617">
        <v>0</v>
      </c>
      <c r="O20" s="623">
        <v>0</v>
      </c>
      <c r="P20" s="617">
        <v>0</v>
      </c>
      <c r="Q20" s="619">
        <f>SUM(N20:P20)</f>
        <v>0</v>
      </c>
      <c r="R20" s="617">
        <v>0</v>
      </c>
      <c r="S20" s="617">
        <v>0</v>
      </c>
      <c r="T20" s="617">
        <v>0</v>
      </c>
      <c r="U20" s="619">
        <f>SUM(R20:T20)</f>
        <v>0</v>
      </c>
    </row>
    <row r="21" spans="1:21" ht="18.75" thickBot="1">
      <c r="A21" s="621" t="s">
        <v>454</v>
      </c>
      <c r="B21" s="363">
        <v>2508000</v>
      </c>
      <c r="C21" s="363">
        <v>0</v>
      </c>
      <c r="D21" s="364">
        <f>I21+M21+Q21+U21</f>
        <v>0</v>
      </c>
      <c r="E21" s="703">
        <v>0</v>
      </c>
      <c r="F21" s="365">
        <v>0</v>
      </c>
      <c r="G21" s="364">
        <v>0</v>
      </c>
      <c r="H21" s="365">
        <v>0</v>
      </c>
      <c r="I21" s="366">
        <f>SUM(F21:H21)</f>
        <v>0</v>
      </c>
      <c r="J21" s="369">
        <v>0</v>
      </c>
      <c r="K21" s="368">
        <v>0</v>
      </c>
      <c r="L21" s="365">
        <v>0</v>
      </c>
      <c r="M21" s="372">
        <f>SUM(J21:L21)</f>
        <v>0</v>
      </c>
      <c r="N21" s="368">
        <v>0</v>
      </c>
      <c r="O21" s="623">
        <v>0</v>
      </c>
      <c r="P21" s="368">
        <v>0</v>
      </c>
      <c r="Q21" s="372">
        <f>SUM(N21:P21)</f>
        <v>0</v>
      </c>
      <c r="R21" s="368">
        <v>0</v>
      </c>
      <c r="S21" s="368">
        <v>0</v>
      </c>
      <c r="T21" s="364">
        <v>0</v>
      </c>
      <c r="U21" s="366">
        <f>SUM(R21:T21)</f>
        <v>0</v>
      </c>
    </row>
    <row r="22" spans="1:21" ht="18.75" thickBot="1">
      <c r="A22" s="622" t="s">
        <v>452</v>
      </c>
      <c r="B22" s="390">
        <f>SUM(B20:B21)</f>
        <v>2578000</v>
      </c>
      <c r="C22" s="390">
        <f aca="true" t="shared" si="3" ref="C22:U22">SUM(C20:C21)</f>
        <v>5638000</v>
      </c>
      <c r="D22" s="390">
        <f t="shared" si="3"/>
        <v>0</v>
      </c>
      <c r="E22" s="701">
        <v>0</v>
      </c>
      <c r="F22" s="390">
        <v>0</v>
      </c>
      <c r="G22" s="390">
        <v>0</v>
      </c>
      <c r="H22" s="390">
        <v>0</v>
      </c>
      <c r="I22" s="390">
        <f t="shared" si="3"/>
        <v>0</v>
      </c>
      <c r="J22" s="390">
        <v>0</v>
      </c>
      <c r="K22" s="390">
        <v>0</v>
      </c>
      <c r="L22" s="390">
        <v>0</v>
      </c>
      <c r="M22" s="390">
        <f t="shared" si="3"/>
        <v>0</v>
      </c>
      <c r="N22" s="390">
        <v>0</v>
      </c>
      <c r="O22" s="390">
        <v>0</v>
      </c>
      <c r="P22" s="390">
        <f t="shared" si="3"/>
        <v>0</v>
      </c>
      <c r="Q22" s="390">
        <f t="shared" si="3"/>
        <v>0</v>
      </c>
      <c r="R22" s="390">
        <f t="shared" si="3"/>
        <v>0</v>
      </c>
      <c r="S22" s="390">
        <v>0</v>
      </c>
      <c r="T22" s="390">
        <f t="shared" si="3"/>
        <v>0</v>
      </c>
      <c r="U22" s="390">
        <f t="shared" si="3"/>
        <v>0</v>
      </c>
    </row>
    <row r="23" spans="6:12" ht="18">
      <c r="F23" s="401"/>
      <c r="G23" s="402"/>
      <c r="H23" s="401"/>
      <c r="I23" s="403"/>
      <c r="J23" s="374"/>
      <c r="L23" s="374"/>
    </row>
    <row r="24" spans="1:2" ht="18">
      <c r="A24" s="341" t="s">
        <v>450</v>
      </c>
      <c r="B24" s="404"/>
    </row>
    <row r="26" ht="18">
      <c r="S26" s="405"/>
    </row>
    <row r="27" ht="18">
      <c r="C27" s="406"/>
    </row>
    <row r="30" ht="18">
      <c r="B30" s="404"/>
    </row>
    <row r="36" ht="18">
      <c r="G36" s="406"/>
    </row>
  </sheetData>
  <sheetProtection/>
  <mergeCells count="2">
    <mergeCell ref="A2:A4"/>
    <mergeCell ref="D2:E2"/>
  </mergeCells>
  <printOptions/>
  <pageMargins left="0.7480314960629921" right="0.7480314960629921" top="0.984251968503937" bottom="0.984251968503937" header="0.5118110236220472" footer="0.5118110236220472"/>
  <pageSetup fitToHeight="1" fitToWidth="1" horizontalDpi="600" verticalDpi="600" orientation="landscape" paperSize="9" scale="38" r:id="rId1"/>
</worksheet>
</file>

<file path=xl/worksheets/sheet11.xml><?xml version="1.0" encoding="utf-8"?>
<worksheet xmlns="http://schemas.openxmlformats.org/spreadsheetml/2006/main" xmlns:r="http://schemas.openxmlformats.org/officeDocument/2006/relationships">
  <sheetPr>
    <pageSetUpPr fitToPage="1"/>
  </sheetPr>
  <dimension ref="A1:U1429"/>
  <sheetViews>
    <sheetView view="pageBreakPreview" zoomScale="60" zoomScalePageLayoutView="0" workbookViewId="0" topLeftCell="A1">
      <pane xSplit="2" ySplit="1" topLeftCell="C2" activePane="bottomRight" state="frozen"/>
      <selection pane="topLeft" activeCell="A1" sqref="A1"/>
      <selection pane="topRight" activeCell="C1" sqref="C1"/>
      <selection pane="bottomLeft" activeCell="A7" sqref="A7"/>
      <selection pane="bottomRight" activeCell="O10" sqref="O10"/>
    </sheetView>
  </sheetViews>
  <sheetFormatPr defaultColWidth="9.140625" defaultRowHeight="12.75"/>
  <cols>
    <col min="1" max="1" width="29.140625" style="163" customWidth="1"/>
    <col min="2" max="2" width="54.8515625" style="104" customWidth="1"/>
    <col min="3" max="3" width="18.421875" style="104" bestFit="1" customWidth="1"/>
    <col min="4" max="4" width="6.140625" style="104" bestFit="1" customWidth="1"/>
    <col min="5" max="5" width="2.00390625" style="104" bestFit="1" customWidth="1"/>
    <col min="6" max="6" width="18.00390625" style="104" bestFit="1" customWidth="1"/>
    <col min="7" max="7" width="4.7109375" style="104" bestFit="1" customWidth="1"/>
    <col min="8" max="8" width="6.7109375" style="104" bestFit="1" customWidth="1"/>
    <col min="9" max="9" width="3.8515625" style="104" bestFit="1" customWidth="1"/>
    <col min="10" max="10" width="9.28125" style="104" customWidth="1"/>
    <col min="11" max="11" width="10.57421875" style="102" bestFit="1" customWidth="1"/>
    <col min="12" max="12" width="3.8515625" style="102" bestFit="1" customWidth="1"/>
    <col min="13" max="13" width="14.7109375" style="102" customWidth="1"/>
    <col min="14" max="14" width="14.7109375" style="102" bestFit="1" customWidth="1"/>
    <col min="15" max="15" width="15.421875" style="105" bestFit="1" customWidth="1"/>
    <col min="16" max="16" width="7.00390625" style="106" customWidth="1"/>
    <col min="17" max="17" width="3.8515625" style="102" bestFit="1" customWidth="1"/>
    <col min="18" max="18" width="16.140625" style="102" bestFit="1" customWidth="1"/>
    <col min="19" max="19" width="14.7109375" style="102" bestFit="1" customWidth="1"/>
    <col min="20" max="20" width="2.7109375" style="102" customWidth="1"/>
    <col min="21" max="21" width="33.28125" style="104" customWidth="1"/>
    <col min="22" max="16384" width="9.140625" style="102" customWidth="1"/>
  </cols>
  <sheetData>
    <row r="1" spans="1:21" s="97" customFormat="1" ht="13.5" thickBot="1">
      <c r="A1" s="95"/>
      <c r="B1" s="96"/>
      <c r="C1" s="96"/>
      <c r="D1" s="96"/>
      <c r="E1" s="96"/>
      <c r="F1" s="96"/>
      <c r="M1" s="98"/>
      <c r="O1" s="99"/>
      <c r="P1" s="100"/>
      <c r="U1" s="101" t="s">
        <v>104</v>
      </c>
    </row>
    <row r="2" spans="1:21" ht="13.5" thickTop="1">
      <c r="A2" s="845" t="s">
        <v>363</v>
      </c>
      <c r="B2" s="846"/>
      <c r="C2" s="846"/>
      <c r="D2" s="846"/>
      <c r="E2" s="846"/>
      <c r="F2" s="846"/>
      <c r="G2" s="214"/>
      <c r="H2" s="214"/>
      <c r="I2" s="214"/>
      <c r="J2" s="214"/>
      <c r="K2" s="214"/>
      <c r="L2" s="214"/>
      <c r="M2" s="214"/>
      <c r="N2" s="214"/>
      <c r="O2" s="214"/>
      <c r="P2" s="214"/>
      <c r="Q2" s="214"/>
      <c r="R2" s="214"/>
      <c r="S2" s="214"/>
      <c r="T2" s="214"/>
      <c r="U2" s="215"/>
    </row>
    <row r="3" spans="1:21" ht="12.75">
      <c r="A3" s="847" t="s">
        <v>449</v>
      </c>
      <c r="B3" s="848"/>
      <c r="C3" s="848"/>
      <c r="D3" s="848"/>
      <c r="E3" s="848"/>
      <c r="F3" s="848"/>
      <c r="G3" s="216"/>
      <c r="H3" s="216"/>
      <c r="I3" s="216"/>
      <c r="J3" s="216"/>
      <c r="K3" s="216"/>
      <c r="L3" s="216"/>
      <c r="M3" s="216"/>
      <c r="N3" s="216"/>
      <c r="O3" s="216"/>
      <c r="P3" s="216"/>
      <c r="Q3" s="216"/>
      <c r="R3" s="216"/>
      <c r="S3" s="216"/>
      <c r="T3" s="216"/>
      <c r="U3" s="217"/>
    </row>
    <row r="4" spans="1:21" ht="13.5" thickBot="1">
      <c r="A4" s="103"/>
      <c r="G4" s="102"/>
      <c r="H4" s="102"/>
      <c r="I4" s="102"/>
      <c r="J4" s="102"/>
      <c r="U4" s="107"/>
    </row>
    <row r="5" spans="1:21" s="109" customFormat="1" ht="12.75" customHeight="1">
      <c r="A5" s="218" t="s">
        <v>96</v>
      </c>
      <c r="B5" s="218" t="s">
        <v>97</v>
      </c>
      <c r="C5" s="218" t="s">
        <v>487</v>
      </c>
      <c r="D5" s="218" t="s">
        <v>408</v>
      </c>
      <c r="E5" s="222"/>
      <c r="F5" s="220" t="s">
        <v>409</v>
      </c>
      <c r="G5" s="221"/>
      <c r="H5" s="615"/>
      <c r="I5" s="228"/>
      <c r="J5" s="229" t="s">
        <v>105</v>
      </c>
      <c r="K5" s="230"/>
      <c r="L5" s="108"/>
      <c r="M5" s="231" t="s">
        <v>503</v>
      </c>
      <c r="N5" s="232"/>
      <c r="O5" s="232"/>
      <c r="P5" s="233"/>
      <c r="Q5" s="108"/>
      <c r="R5" s="231" t="s">
        <v>369</v>
      </c>
      <c r="S5" s="233"/>
      <c r="T5" s="108"/>
      <c r="U5" s="234" t="s">
        <v>98</v>
      </c>
    </row>
    <row r="6" spans="1:21" s="109" customFormat="1" ht="58.5" customHeight="1" thickBot="1">
      <c r="A6" s="672"/>
      <c r="B6" s="219"/>
      <c r="C6" s="219"/>
      <c r="D6" s="219"/>
      <c r="E6" s="223"/>
      <c r="F6" s="110" t="s">
        <v>489</v>
      </c>
      <c r="G6" s="110" t="s">
        <v>364</v>
      </c>
      <c r="H6" s="219" t="s">
        <v>448</v>
      </c>
      <c r="I6" s="235"/>
      <c r="J6" s="111" t="s">
        <v>106</v>
      </c>
      <c r="K6" s="111" t="s">
        <v>107</v>
      </c>
      <c r="L6" s="223"/>
      <c r="M6" s="110" t="s">
        <v>365</v>
      </c>
      <c r="N6" s="110" t="s">
        <v>366</v>
      </c>
      <c r="O6" s="110" t="s">
        <v>368</v>
      </c>
      <c r="P6" s="112" t="s">
        <v>367</v>
      </c>
      <c r="Q6" s="223"/>
      <c r="R6" s="113" t="s">
        <v>410</v>
      </c>
      <c r="S6" s="113" t="s">
        <v>490</v>
      </c>
      <c r="T6" s="223"/>
      <c r="U6" s="236"/>
    </row>
    <row r="7" spans="1:21" s="109" customFormat="1" ht="12.75">
      <c r="A7" s="673"/>
      <c r="B7" s="114"/>
      <c r="C7" s="114"/>
      <c r="D7" s="114"/>
      <c r="E7" s="115"/>
      <c r="F7" s="116"/>
      <c r="G7" s="116"/>
      <c r="H7" s="116"/>
      <c r="I7" s="117"/>
      <c r="J7" s="118"/>
      <c r="K7" s="118"/>
      <c r="L7" s="117"/>
      <c r="M7" s="116"/>
      <c r="N7" s="116"/>
      <c r="O7" s="116"/>
      <c r="P7" s="119"/>
      <c r="Q7" s="120"/>
      <c r="R7" s="121"/>
      <c r="S7" s="121"/>
      <c r="T7" s="122"/>
      <c r="U7" s="123"/>
    </row>
    <row r="8" spans="1:21" ht="13.5" thickBot="1">
      <c r="A8" s="653" t="s">
        <v>108</v>
      </c>
      <c r="B8" s="124"/>
      <c r="C8" s="124"/>
      <c r="D8" s="124"/>
      <c r="E8" s="125"/>
      <c r="F8" s="126"/>
      <c r="G8" s="126"/>
      <c r="H8" s="126"/>
      <c r="I8" s="127"/>
      <c r="J8" s="127"/>
      <c r="K8" s="127"/>
      <c r="L8" s="127"/>
      <c r="M8" s="126"/>
      <c r="N8" s="126"/>
      <c r="O8" s="126"/>
      <c r="P8" s="705"/>
      <c r="Q8" s="129"/>
      <c r="R8" s="126"/>
      <c r="S8" s="126"/>
      <c r="T8" s="130"/>
      <c r="U8" s="131"/>
    </row>
    <row r="9" spans="1:21" s="105" customFormat="1" ht="13.5" customHeight="1" thickBot="1">
      <c r="A9" s="213" t="s">
        <v>484</v>
      </c>
      <c r="B9" s="677" t="s">
        <v>486</v>
      </c>
      <c r="C9" s="657">
        <v>2508000</v>
      </c>
      <c r="D9" s="658">
        <v>0</v>
      </c>
      <c r="E9" s="146"/>
      <c r="F9" s="147">
        <v>2508000</v>
      </c>
      <c r="G9" s="147">
        <v>0</v>
      </c>
      <c r="H9" s="147">
        <v>0</v>
      </c>
      <c r="I9" s="148">
        <v>0</v>
      </c>
      <c r="J9" s="147">
        <v>0</v>
      </c>
      <c r="K9" s="147">
        <v>0</v>
      </c>
      <c r="L9" s="148">
        <v>0</v>
      </c>
      <c r="M9" s="147">
        <v>193698</v>
      </c>
      <c r="N9" s="147">
        <v>1828168</v>
      </c>
      <c r="O9" s="147">
        <v>679832</v>
      </c>
      <c r="P9" s="237">
        <v>0</v>
      </c>
      <c r="Q9" s="149">
        <v>0</v>
      </c>
      <c r="R9" s="686">
        <v>5000000</v>
      </c>
      <c r="S9" s="686">
        <v>10593000</v>
      </c>
      <c r="T9" s="122"/>
      <c r="U9" s="123"/>
    </row>
    <row r="10" spans="1:21" s="105" customFormat="1" ht="13.5" customHeight="1" thickTop="1">
      <c r="A10" s="654" t="s">
        <v>110</v>
      </c>
      <c r="B10" s="159"/>
      <c r="C10" s="655">
        <f>SUM(C9)</f>
        <v>2508000</v>
      </c>
      <c r="D10" s="655">
        <f aca="true" t="shared" si="0" ref="D10:S10">SUM(D9)</f>
        <v>0</v>
      </c>
      <c r="E10" s="655">
        <f t="shared" si="0"/>
        <v>0</v>
      </c>
      <c r="F10" s="655">
        <f t="shared" si="0"/>
        <v>2508000</v>
      </c>
      <c r="G10" s="655">
        <f t="shared" si="0"/>
        <v>0</v>
      </c>
      <c r="H10" s="655">
        <f t="shared" si="0"/>
        <v>0</v>
      </c>
      <c r="I10" s="655">
        <f t="shared" si="0"/>
        <v>0</v>
      </c>
      <c r="J10" s="655">
        <f t="shared" si="0"/>
        <v>0</v>
      </c>
      <c r="K10" s="655">
        <f t="shared" si="0"/>
        <v>0</v>
      </c>
      <c r="L10" s="655">
        <f t="shared" si="0"/>
        <v>0</v>
      </c>
      <c r="M10" s="655">
        <f t="shared" si="0"/>
        <v>193698</v>
      </c>
      <c r="N10" s="655">
        <f t="shared" si="0"/>
        <v>1828168</v>
      </c>
      <c r="O10" s="655">
        <f t="shared" si="0"/>
        <v>679832</v>
      </c>
      <c r="P10" s="655">
        <f t="shared" si="0"/>
        <v>0</v>
      </c>
      <c r="Q10" s="655">
        <f t="shared" si="0"/>
        <v>0</v>
      </c>
      <c r="R10" s="655">
        <f t="shared" si="0"/>
        <v>5000000</v>
      </c>
      <c r="S10" s="655">
        <f t="shared" si="0"/>
        <v>10593000</v>
      </c>
      <c r="T10" s="122"/>
      <c r="U10" s="123"/>
    </row>
    <row r="11" spans="1:21" s="105" customFormat="1" ht="13.5" customHeight="1">
      <c r="A11" s="654"/>
      <c r="B11" s="159"/>
      <c r="C11" s="655"/>
      <c r="D11" s="160"/>
      <c r="E11" s="693"/>
      <c r="F11" s="145"/>
      <c r="G11" s="687"/>
      <c r="H11" s="145"/>
      <c r="I11" s="152"/>
      <c r="J11" s="145"/>
      <c r="K11" s="145"/>
      <c r="L11" s="152"/>
      <c r="M11" s="145"/>
      <c r="N11" s="145"/>
      <c r="O11" s="145"/>
      <c r="P11" s="656"/>
      <c r="Q11" s="117"/>
      <c r="R11" s="687"/>
      <c r="S11" s="145"/>
      <c r="T11" s="122"/>
      <c r="U11" s="123"/>
    </row>
    <row r="12" spans="1:21" s="105" customFormat="1" ht="12.75">
      <c r="A12" s="673"/>
      <c r="B12" s="150"/>
      <c r="C12" s="150"/>
      <c r="D12" s="151"/>
      <c r="E12" s="693"/>
      <c r="F12" s="145"/>
      <c r="G12" s="687"/>
      <c r="H12" s="145"/>
      <c r="I12" s="152"/>
      <c r="J12" s="153"/>
      <c r="K12" s="153"/>
      <c r="L12" s="152"/>
      <c r="M12" s="145"/>
      <c r="N12" s="145"/>
      <c r="O12" s="145"/>
      <c r="P12" s="119"/>
      <c r="Q12" s="117"/>
      <c r="R12" s="687"/>
      <c r="S12" s="145"/>
      <c r="T12" s="122"/>
      <c r="U12" s="123"/>
    </row>
    <row r="13" spans="1:21" ht="12.75">
      <c r="A13" s="653" t="s">
        <v>99</v>
      </c>
      <c r="B13" s="124"/>
      <c r="C13" s="691"/>
      <c r="D13" s="154"/>
      <c r="E13" s="694"/>
      <c r="F13" s="133"/>
      <c r="G13" s="688"/>
      <c r="H13" s="133"/>
      <c r="I13" s="133"/>
      <c r="J13" s="133"/>
      <c r="K13" s="133"/>
      <c r="L13" s="133"/>
      <c r="M13" s="133"/>
      <c r="N13" s="133"/>
      <c r="O13" s="133"/>
      <c r="P13" s="128"/>
      <c r="Q13" s="127"/>
      <c r="R13" s="688"/>
      <c r="S13" s="133"/>
      <c r="T13" s="130"/>
      <c r="U13" s="131"/>
    </row>
    <row r="14" spans="1:21" ht="63.75">
      <c r="A14" s="634" t="s">
        <v>459</v>
      </c>
      <c r="B14" s="678" t="s">
        <v>460</v>
      </c>
      <c r="C14" s="665">
        <v>450000</v>
      </c>
      <c r="D14" s="627">
        <v>0</v>
      </c>
      <c r="E14" s="666"/>
      <c r="F14" s="659">
        <v>0</v>
      </c>
      <c r="G14" s="161"/>
      <c r="H14" s="132"/>
      <c r="I14" s="138"/>
      <c r="J14" s="134"/>
      <c r="K14" s="134"/>
      <c r="L14" s="138"/>
      <c r="M14" s="139"/>
      <c r="N14" s="139"/>
      <c r="O14" s="145" t="s">
        <v>447</v>
      </c>
      <c r="P14" s="141">
        <v>0</v>
      </c>
      <c r="Q14" s="704"/>
      <c r="R14" s="665">
        <v>450000</v>
      </c>
      <c r="S14" s="132"/>
      <c r="T14" s="143"/>
      <c r="U14" s="135"/>
    </row>
    <row r="15" spans="1:21" ht="51">
      <c r="A15" s="634" t="s">
        <v>461</v>
      </c>
      <c r="B15" s="679" t="s">
        <v>462</v>
      </c>
      <c r="C15" s="668">
        <v>131900</v>
      </c>
      <c r="D15" s="627">
        <v>0</v>
      </c>
      <c r="E15" s="666"/>
      <c r="F15" s="659">
        <v>0</v>
      </c>
      <c r="G15" s="161"/>
      <c r="H15" s="132"/>
      <c r="I15" s="138"/>
      <c r="J15" s="134"/>
      <c r="K15" s="134"/>
      <c r="L15" s="138"/>
      <c r="M15" s="139"/>
      <c r="N15" s="139"/>
      <c r="O15" s="145"/>
      <c r="P15" s="141"/>
      <c r="Q15" s="704"/>
      <c r="R15" s="668">
        <v>131900</v>
      </c>
      <c r="S15" s="132"/>
      <c r="T15" s="143"/>
      <c r="U15" s="135"/>
    </row>
    <row r="16" spans="1:21" ht="12.75">
      <c r="A16" s="634"/>
      <c r="B16" s="679"/>
      <c r="C16" s="668"/>
      <c r="D16" s="627">
        <v>0</v>
      </c>
      <c r="E16" s="666"/>
      <c r="F16" s="659">
        <v>0</v>
      </c>
      <c r="G16" s="161"/>
      <c r="H16" s="132"/>
      <c r="I16" s="138"/>
      <c r="J16" s="134"/>
      <c r="K16" s="134"/>
      <c r="L16" s="138"/>
      <c r="M16" s="139"/>
      <c r="N16" s="139"/>
      <c r="O16" s="145"/>
      <c r="P16" s="141"/>
      <c r="Q16" s="704"/>
      <c r="R16" s="668"/>
      <c r="S16" s="132"/>
      <c r="T16" s="143"/>
      <c r="U16" s="135"/>
    </row>
    <row r="17" spans="1:21" ht="25.5">
      <c r="A17" s="634" t="s">
        <v>461</v>
      </c>
      <c r="B17" s="679" t="s">
        <v>463</v>
      </c>
      <c r="C17" s="668">
        <v>1536630</v>
      </c>
      <c r="D17" s="627">
        <v>0</v>
      </c>
      <c r="E17" s="666"/>
      <c r="F17" s="659">
        <v>0</v>
      </c>
      <c r="G17" s="161"/>
      <c r="H17" s="132"/>
      <c r="I17" s="138"/>
      <c r="J17" s="134"/>
      <c r="K17" s="134"/>
      <c r="L17" s="138"/>
      <c r="M17" s="139"/>
      <c r="N17" s="139"/>
      <c r="O17" s="145"/>
      <c r="P17" s="141"/>
      <c r="Q17" s="704"/>
      <c r="R17" s="668">
        <v>1536630</v>
      </c>
      <c r="S17" s="132"/>
      <c r="T17" s="143"/>
      <c r="U17" s="135"/>
    </row>
    <row r="18" spans="1:21" ht="12.75">
      <c r="A18" s="634"/>
      <c r="B18" s="679"/>
      <c r="C18" s="668"/>
      <c r="D18" s="627">
        <v>0</v>
      </c>
      <c r="E18" s="666"/>
      <c r="F18" s="659">
        <v>0</v>
      </c>
      <c r="G18" s="161"/>
      <c r="H18" s="132"/>
      <c r="I18" s="138"/>
      <c r="J18" s="134"/>
      <c r="K18" s="134"/>
      <c r="L18" s="138"/>
      <c r="M18" s="139"/>
      <c r="N18" s="139"/>
      <c r="O18" s="145"/>
      <c r="P18" s="141"/>
      <c r="Q18" s="704"/>
      <c r="R18" s="668"/>
      <c r="S18" s="132"/>
      <c r="T18" s="143"/>
      <c r="U18" s="135"/>
    </row>
    <row r="19" spans="1:21" ht="25.5">
      <c r="A19" s="634" t="s">
        <v>461</v>
      </c>
      <c r="B19" s="679" t="s">
        <v>464</v>
      </c>
      <c r="C19" s="668">
        <v>7000000</v>
      </c>
      <c r="D19" s="627">
        <v>0</v>
      </c>
      <c r="E19" s="666"/>
      <c r="F19" s="659">
        <v>0</v>
      </c>
      <c r="G19" s="161"/>
      <c r="H19" s="132"/>
      <c r="I19" s="138"/>
      <c r="J19" s="134"/>
      <c r="K19" s="134"/>
      <c r="L19" s="138"/>
      <c r="M19" s="139"/>
      <c r="N19" s="139"/>
      <c r="O19" s="145"/>
      <c r="P19" s="141"/>
      <c r="Q19" s="704"/>
      <c r="R19" s="668">
        <v>7000000</v>
      </c>
      <c r="S19" s="132"/>
      <c r="T19" s="143"/>
      <c r="U19" s="135"/>
    </row>
    <row r="20" spans="1:21" ht="12.75">
      <c r="A20" s="634"/>
      <c r="B20" s="679"/>
      <c r="C20" s="668"/>
      <c r="D20" s="627"/>
      <c r="E20" s="666"/>
      <c r="F20" s="659">
        <v>0</v>
      </c>
      <c r="G20" s="161"/>
      <c r="H20" s="132"/>
      <c r="I20" s="138"/>
      <c r="J20" s="134"/>
      <c r="K20" s="134"/>
      <c r="L20" s="138"/>
      <c r="M20" s="139"/>
      <c r="N20" s="139"/>
      <c r="O20" s="145"/>
      <c r="P20" s="141"/>
      <c r="Q20" s="704"/>
      <c r="R20" s="668"/>
      <c r="S20" s="132"/>
      <c r="T20" s="143"/>
      <c r="U20" s="135"/>
    </row>
    <row r="21" spans="1:21" ht="25.5">
      <c r="A21" s="634" t="s">
        <v>471</v>
      </c>
      <c r="B21" s="679" t="s">
        <v>466</v>
      </c>
      <c r="C21" s="667">
        <v>131900</v>
      </c>
      <c r="D21" s="627">
        <v>0</v>
      </c>
      <c r="E21" s="666"/>
      <c r="F21" s="659">
        <v>0</v>
      </c>
      <c r="G21" s="161"/>
      <c r="H21" s="132"/>
      <c r="I21" s="138"/>
      <c r="J21" s="134"/>
      <c r="K21" s="134"/>
      <c r="L21" s="138"/>
      <c r="M21" s="139"/>
      <c r="N21" s="139"/>
      <c r="O21" s="145"/>
      <c r="P21" s="141"/>
      <c r="Q21" s="704"/>
      <c r="R21" s="667">
        <v>131900</v>
      </c>
      <c r="S21" s="132"/>
      <c r="T21" s="143"/>
      <c r="U21" s="135"/>
    </row>
    <row r="22" spans="1:21" ht="12.75">
      <c r="A22" s="634"/>
      <c r="B22" s="679"/>
      <c r="C22" s="667"/>
      <c r="D22" s="627"/>
      <c r="E22" s="666"/>
      <c r="F22" s="659">
        <v>0</v>
      </c>
      <c r="G22" s="161"/>
      <c r="H22" s="132"/>
      <c r="I22" s="138"/>
      <c r="J22" s="134"/>
      <c r="K22" s="134"/>
      <c r="L22" s="138"/>
      <c r="M22" s="139"/>
      <c r="N22" s="139"/>
      <c r="O22" s="145"/>
      <c r="P22" s="141"/>
      <c r="Q22" s="704"/>
      <c r="R22" s="667"/>
      <c r="S22" s="132"/>
      <c r="T22" s="143"/>
      <c r="U22" s="135"/>
    </row>
    <row r="23" spans="1:21" ht="12.75">
      <c r="A23" s="634"/>
      <c r="B23" s="679"/>
      <c r="C23" s="667"/>
      <c r="D23" s="627"/>
      <c r="E23" s="666"/>
      <c r="F23" s="659">
        <v>0</v>
      </c>
      <c r="G23" s="161"/>
      <c r="H23" s="132"/>
      <c r="I23" s="138"/>
      <c r="J23" s="134"/>
      <c r="K23" s="134"/>
      <c r="L23" s="138"/>
      <c r="M23" s="139"/>
      <c r="N23" s="139"/>
      <c r="O23" s="145"/>
      <c r="P23" s="141"/>
      <c r="Q23" s="704"/>
      <c r="R23" s="667"/>
      <c r="S23" s="132"/>
      <c r="T23" s="143"/>
      <c r="U23" s="135"/>
    </row>
    <row r="24" spans="1:21" ht="12.75">
      <c r="A24" s="634" t="s">
        <v>473</v>
      </c>
      <c r="B24" s="679" t="s">
        <v>475</v>
      </c>
      <c r="C24" s="667">
        <v>100000</v>
      </c>
      <c r="D24" s="627">
        <v>0</v>
      </c>
      <c r="E24" s="666"/>
      <c r="F24" s="659">
        <v>0</v>
      </c>
      <c r="G24" s="161"/>
      <c r="H24" s="132"/>
      <c r="I24" s="138"/>
      <c r="J24" s="134"/>
      <c r="K24" s="134"/>
      <c r="L24" s="138"/>
      <c r="M24" s="139"/>
      <c r="N24" s="139"/>
      <c r="O24" s="145"/>
      <c r="P24" s="141"/>
      <c r="Q24" s="704"/>
      <c r="R24" s="667">
        <v>100000</v>
      </c>
      <c r="S24" s="132"/>
      <c r="T24" s="143"/>
      <c r="U24" s="135"/>
    </row>
    <row r="25" spans="1:21" ht="25.5">
      <c r="A25" s="634" t="s">
        <v>471</v>
      </c>
      <c r="B25" s="679" t="s">
        <v>472</v>
      </c>
      <c r="C25" s="667">
        <v>7500</v>
      </c>
      <c r="D25" s="627">
        <v>0</v>
      </c>
      <c r="E25" s="666"/>
      <c r="F25" s="659">
        <v>0</v>
      </c>
      <c r="G25" s="161"/>
      <c r="H25" s="132"/>
      <c r="I25" s="138"/>
      <c r="J25" s="134"/>
      <c r="K25" s="134"/>
      <c r="L25" s="138"/>
      <c r="M25" s="139"/>
      <c r="N25" s="139"/>
      <c r="O25" s="145"/>
      <c r="P25" s="141"/>
      <c r="Q25" s="704"/>
      <c r="R25" s="667">
        <v>7500</v>
      </c>
      <c r="S25" s="132"/>
      <c r="T25" s="143"/>
      <c r="U25" s="135"/>
    </row>
    <row r="26" spans="1:21" ht="12.75">
      <c r="A26" s="634"/>
      <c r="B26" s="679"/>
      <c r="C26" s="667"/>
      <c r="D26" s="627"/>
      <c r="E26" s="666"/>
      <c r="F26" s="659">
        <v>0</v>
      </c>
      <c r="G26" s="161"/>
      <c r="H26" s="132"/>
      <c r="I26" s="138"/>
      <c r="J26" s="134"/>
      <c r="K26" s="134"/>
      <c r="L26" s="138"/>
      <c r="M26" s="139"/>
      <c r="N26" s="139"/>
      <c r="O26" s="145"/>
      <c r="P26" s="141"/>
      <c r="Q26" s="704"/>
      <c r="R26" s="667"/>
      <c r="S26" s="132"/>
      <c r="T26" s="143"/>
      <c r="U26" s="135"/>
    </row>
    <row r="27" spans="1:21" ht="25.5">
      <c r="A27" s="634" t="s">
        <v>465</v>
      </c>
      <c r="B27" s="679" t="s">
        <v>468</v>
      </c>
      <c r="C27" s="667">
        <v>450000</v>
      </c>
      <c r="D27" s="627">
        <v>0</v>
      </c>
      <c r="E27" s="666"/>
      <c r="F27" s="659">
        <v>0</v>
      </c>
      <c r="G27" s="161"/>
      <c r="H27" s="132"/>
      <c r="I27" s="138"/>
      <c r="J27" s="134"/>
      <c r="K27" s="134"/>
      <c r="L27" s="138"/>
      <c r="M27" s="139"/>
      <c r="N27" s="139"/>
      <c r="O27" s="145"/>
      <c r="P27" s="141"/>
      <c r="Q27" s="704"/>
      <c r="R27" s="667">
        <v>450000</v>
      </c>
      <c r="S27" s="132"/>
      <c r="T27" s="143"/>
      <c r="U27" s="135"/>
    </row>
    <row r="28" spans="1:21" ht="12.75">
      <c r="A28" s="634"/>
      <c r="B28" s="679"/>
      <c r="C28" s="667"/>
      <c r="D28" s="627"/>
      <c r="E28" s="666"/>
      <c r="F28" s="659">
        <v>0</v>
      </c>
      <c r="G28" s="161"/>
      <c r="H28" s="132"/>
      <c r="I28" s="138"/>
      <c r="J28" s="134"/>
      <c r="K28" s="134"/>
      <c r="L28" s="138"/>
      <c r="M28" s="139"/>
      <c r="N28" s="139"/>
      <c r="O28" s="145"/>
      <c r="P28" s="141"/>
      <c r="Q28" s="704"/>
      <c r="R28" s="667"/>
      <c r="S28" s="132"/>
      <c r="T28" s="143"/>
      <c r="U28" s="135"/>
    </row>
    <row r="29" spans="1:21" ht="38.25">
      <c r="A29" s="634" t="s">
        <v>465</v>
      </c>
      <c r="B29" s="679" t="s">
        <v>469</v>
      </c>
      <c r="C29" s="667">
        <v>100000</v>
      </c>
      <c r="D29" s="627">
        <v>0</v>
      </c>
      <c r="E29" s="666"/>
      <c r="F29" s="659">
        <v>0</v>
      </c>
      <c r="G29" s="161"/>
      <c r="H29" s="132"/>
      <c r="I29" s="138"/>
      <c r="J29" s="134"/>
      <c r="K29" s="134"/>
      <c r="L29" s="138"/>
      <c r="M29" s="139"/>
      <c r="N29" s="139"/>
      <c r="O29" s="145"/>
      <c r="P29" s="141"/>
      <c r="Q29" s="704"/>
      <c r="R29" s="667">
        <v>100000</v>
      </c>
      <c r="S29" s="132"/>
      <c r="T29" s="143"/>
      <c r="U29" s="135"/>
    </row>
    <row r="30" spans="1:21" ht="12.75">
      <c r="A30" s="634"/>
      <c r="B30" s="679"/>
      <c r="C30" s="667"/>
      <c r="D30" s="627"/>
      <c r="E30" s="666"/>
      <c r="F30" s="659"/>
      <c r="G30" s="161"/>
      <c r="H30" s="132"/>
      <c r="I30" s="138"/>
      <c r="J30" s="134"/>
      <c r="K30" s="134"/>
      <c r="L30" s="138"/>
      <c r="M30" s="139"/>
      <c r="N30" s="139"/>
      <c r="O30" s="145"/>
      <c r="P30" s="141"/>
      <c r="Q30" s="704"/>
      <c r="R30" s="667"/>
      <c r="S30" s="132"/>
      <c r="T30" s="143"/>
      <c r="U30" s="135"/>
    </row>
    <row r="31" spans="1:21" ht="89.25">
      <c r="A31" s="634" t="s">
        <v>465</v>
      </c>
      <c r="B31" s="679" t="s">
        <v>470</v>
      </c>
      <c r="C31" s="668">
        <v>332500</v>
      </c>
      <c r="D31" s="627">
        <v>0</v>
      </c>
      <c r="E31" s="666"/>
      <c r="F31" s="659">
        <v>0</v>
      </c>
      <c r="G31" s="161"/>
      <c r="H31" s="132"/>
      <c r="I31" s="138"/>
      <c r="J31" s="134"/>
      <c r="K31" s="134"/>
      <c r="L31" s="138"/>
      <c r="M31" s="139"/>
      <c r="N31" s="139"/>
      <c r="O31" s="145"/>
      <c r="P31" s="141"/>
      <c r="Q31" s="704"/>
      <c r="R31" s="668">
        <v>332500</v>
      </c>
      <c r="S31" s="132"/>
      <c r="T31" s="143"/>
      <c r="U31" s="135"/>
    </row>
    <row r="32" spans="1:21" ht="12.75">
      <c r="A32" s="634"/>
      <c r="B32" s="679"/>
      <c r="C32" s="668"/>
      <c r="D32" s="627">
        <v>0</v>
      </c>
      <c r="E32" s="666"/>
      <c r="F32" s="659">
        <v>0</v>
      </c>
      <c r="G32" s="161"/>
      <c r="H32" s="132"/>
      <c r="I32" s="138"/>
      <c r="J32" s="134"/>
      <c r="K32" s="134"/>
      <c r="L32" s="138"/>
      <c r="M32" s="139"/>
      <c r="N32" s="139"/>
      <c r="O32" s="145"/>
      <c r="P32" s="141"/>
      <c r="Q32" s="704"/>
      <c r="R32" s="668"/>
      <c r="S32" s="132"/>
      <c r="T32" s="143"/>
      <c r="U32" s="135"/>
    </row>
    <row r="33" spans="1:21" ht="25.5">
      <c r="A33" s="634" t="s">
        <v>465</v>
      </c>
      <c r="B33" s="679" t="s">
        <v>466</v>
      </c>
      <c r="C33" s="668">
        <v>131900</v>
      </c>
      <c r="D33" s="627">
        <v>0</v>
      </c>
      <c r="E33" s="666"/>
      <c r="F33" s="659">
        <v>0</v>
      </c>
      <c r="G33" s="161"/>
      <c r="H33" s="132"/>
      <c r="I33" s="138"/>
      <c r="J33" s="134"/>
      <c r="K33" s="134"/>
      <c r="L33" s="138"/>
      <c r="M33" s="139"/>
      <c r="N33" s="139"/>
      <c r="O33" s="145"/>
      <c r="P33" s="141"/>
      <c r="Q33" s="704"/>
      <c r="R33" s="668">
        <v>131900</v>
      </c>
      <c r="S33" s="132"/>
      <c r="T33" s="143"/>
      <c r="U33" s="135"/>
    </row>
    <row r="34" spans="1:21" ht="12.75">
      <c r="A34" s="634"/>
      <c r="B34" s="679"/>
      <c r="C34" s="668"/>
      <c r="D34" s="627">
        <v>0</v>
      </c>
      <c r="E34" s="666"/>
      <c r="F34" s="659">
        <v>0</v>
      </c>
      <c r="G34" s="161"/>
      <c r="H34" s="132"/>
      <c r="I34" s="138"/>
      <c r="J34" s="134"/>
      <c r="K34" s="134"/>
      <c r="L34" s="138"/>
      <c r="M34" s="139"/>
      <c r="N34" s="139"/>
      <c r="O34" s="145"/>
      <c r="P34" s="141"/>
      <c r="Q34" s="704"/>
      <c r="R34" s="668"/>
      <c r="S34" s="132"/>
      <c r="T34" s="143"/>
      <c r="U34" s="135"/>
    </row>
    <row r="35" spans="1:21" ht="25.5">
      <c r="A35" s="634" t="s">
        <v>465</v>
      </c>
      <c r="B35" s="679" t="s">
        <v>467</v>
      </c>
      <c r="C35" s="668">
        <v>7500</v>
      </c>
      <c r="D35" s="627">
        <v>0</v>
      </c>
      <c r="E35" s="666"/>
      <c r="F35" s="659">
        <v>0</v>
      </c>
      <c r="G35" s="161"/>
      <c r="H35" s="132"/>
      <c r="I35" s="138"/>
      <c r="J35" s="134"/>
      <c r="K35" s="134"/>
      <c r="L35" s="138"/>
      <c r="M35" s="139"/>
      <c r="N35" s="139"/>
      <c r="O35" s="145"/>
      <c r="P35" s="141"/>
      <c r="Q35" s="704"/>
      <c r="R35" s="668">
        <v>7500</v>
      </c>
      <c r="S35" s="132"/>
      <c r="T35" s="143"/>
      <c r="U35" s="135"/>
    </row>
    <row r="36" spans="1:21" ht="12.75">
      <c r="A36" s="634"/>
      <c r="B36" s="679"/>
      <c r="C36" s="668"/>
      <c r="D36" s="627">
        <v>0</v>
      </c>
      <c r="E36" s="666"/>
      <c r="F36" s="659">
        <v>0</v>
      </c>
      <c r="G36" s="161"/>
      <c r="H36" s="132"/>
      <c r="I36" s="138"/>
      <c r="J36" s="134"/>
      <c r="K36" s="134"/>
      <c r="L36" s="138"/>
      <c r="M36" s="139"/>
      <c r="N36" s="139"/>
      <c r="O36" s="145"/>
      <c r="P36" s="141"/>
      <c r="Q36" s="704"/>
      <c r="R36" s="668"/>
      <c r="S36" s="132"/>
      <c r="T36" s="143"/>
      <c r="U36" s="135"/>
    </row>
    <row r="37" spans="1:21" ht="51">
      <c r="A37" s="634" t="s">
        <v>473</v>
      </c>
      <c r="B37" s="679" t="s">
        <v>462</v>
      </c>
      <c r="C37" s="667">
        <v>131900</v>
      </c>
      <c r="D37" s="627">
        <v>0</v>
      </c>
      <c r="E37" s="666"/>
      <c r="F37" s="659">
        <v>0</v>
      </c>
      <c r="G37" s="161"/>
      <c r="H37" s="132"/>
      <c r="I37" s="138"/>
      <c r="J37" s="134"/>
      <c r="K37" s="134"/>
      <c r="L37" s="138"/>
      <c r="M37" s="139"/>
      <c r="N37" s="139"/>
      <c r="O37" s="145"/>
      <c r="P37" s="141"/>
      <c r="Q37" s="704"/>
      <c r="R37" s="667">
        <v>131900</v>
      </c>
      <c r="S37" s="132"/>
      <c r="T37" s="143"/>
      <c r="U37" s="135"/>
    </row>
    <row r="38" spans="1:21" ht="12.75">
      <c r="A38" s="634"/>
      <c r="B38" s="679"/>
      <c r="C38" s="667"/>
      <c r="D38" s="627"/>
      <c r="E38" s="666"/>
      <c r="F38" s="659">
        <v>0</v>
      </c>
      <c r="G38" s="161"/>
      <c r="H38" s="132"/>
      <c r="I38" s="138"/>
      <c r="J38" s="134"/>
      <c r="K38" s="134"/>
      <c r="L38" s="138"/>
      <c r="M38" s="139"/>
      <c r="N38" s="139"/>
      <c r="O38" s="145"/>
      <c r="P38" s="141"/>
      <c r="Q38" s="704"/>
      <c r="R38" s="667"/>
      <c r="S38" s="132"/>
      <c r="T38" s="143"/>
      <c r="U38" s="135"/>
    </row>
    <row r="39" spans="1:21" ht="25.5">
      <c r="A39" s="634" t="s">
        <v>473</v>
      </c>
      <c r="B39" s="679" t="s">
        <v>474</v>
      </c>
      <c r="C39" s="667">
        <v>7500</v>
      </c>
      <c r="D39" s="627"/>
      <c r="E39" s="666"/>
      <c r="F39" s="659">
        <v>0</v>
      </c>
      <c r="G39" s="161"/>
      <c r="H39" s="132"/>
      <c r="I39" s="138"/>
      <c r="J39" s="134"/>
      <c r="K39" s="134"/>
      <c r="L39" s="138"/>
      <c r="M39" s="139"/>
      <c r="N39" s="139"/>
      <c r="O39" s="145"/>
      <c r="P39" s="141"/>
      <c r="Q39" s="704"/>
      <c r="R39" s="667">
        <v>7500</v>
      </c>
      <c r="S39" s="132"/>
      <c r="T39" s="143"/>
      <c r="U39" s="135"/>
    </row>
    <row r="40" spans="1:21" ht="12.75">
      <c r="A40" s="634"/>
      <c r="B40" s="679"/>
      <c r="C40" s="667"/>
      <c r="D40" s="627">
        <v>0</v>
      </c>
      <c r="E40" s="666"/>
      <c r="F40" s="659">
        <v>0</v>
      </c>
      <c r="G40" s="161"/>
      <c r="H40" s="132"/>
      <c r="I40" s="138"/>
      <c r="J40" s="134"/>
      <c r="K40" s="134"/>
      <c r="L40" s="138"/>
      <c r="M40" s="139"/>
      <c r="N40" s="139"/>
      <c r="O40" s="145"/>
      <c r="P40" s="141"/>
      <c r="Q40" s="704"/>
      <c r="R40" s="667"/>
      <c r="S40" s="132"/>
      <c r="T40" s="143"/>
      <c r="U40" s="135"/>
    </row>
    <row r="41" spans="1:21" ht="12.75">
      <c r="A41" s="634" t="s">
        <v>473</v>
      </c>
      <c r="B41" s="679" t="s">
        <v>475</v>
      </c>
      <c r="C41" s="667">
        <v>100000</v>
      </c>
      <c r="D41" s="627">
        <v>0</v>
      </c>
      <c r="E41" s="666"/>
      <c r="F41" s="659">
        <v>0</v>
      </c>
      <c r="G41" s="161"/>
      <c r="H41" s="132"/>
      <c r="I41" s="138"/>
      <c r="J41" s="134"/>
      <c r="K41" s="134"/>
      <c r="L41" s="138"/>
      <c r="M41" s="139"/>
      <c r="N41" s="139"/>
      <c r="O41" s="145"/>
      <c r="P41" s="141"/>
      <c r="Q41" s="704"/>
      <c r="R41" s="667">
        <v>100000</v>
      </c>
      <c r="S41" s="132"/>
      <c r="T41" s="143"/>
      <c r="U41" s="135"/>
    </row>
    <row r="42" spans="1:21" ht="12.75">
      <c r="A42" s="634"/>
      <c r="B42" s="679"/>
      <c r="C42" s="668"/>
      <c r="D42" s="627"/>
      <c r="E42" s="666"/>
      <c r="F42" s="659">
        <v>0</v>
      </c>
      <c r="G42" s="161"/>
      <c r="H42" s="132"/>
      <c r="I42" s="138"/>
      <c r="J42" s="134"/>
      <c r="K42" s="134"/>
      <c r="L42" s="138"/>
      <c r="M42" s="139"/>
      <c r="N42" s="139"/>
      <c r="O42" s="145"/>
      <c r="P42" s="141"/>
      <c r="Q42" s="704"/>
      <c r="R42" s="668"/>
      <c r="S42" s="132"/>
      <c r="T42" s="143"/>
      <c r="U42" s="135"/>
    </row>
    <row r="43" spans="1:21" ht="25.5">
      <c r="A43" s="634" t="s">
        <v>473</v>
      </c>
      <c r="B43" s="679" t="s">
        <v>476</v>
      </c>
      <c r="C43" s="668">
        <v>160000</v>
      </c>
      <c r="D43" s="627">
        <v>0</v>
      </c>
      <c r="E43" s="666"/>
      <c r="F43" s="659">
        <v>0</v>
      </c>
      <c r="G43" s="161"/>
      <c r="H43" s="132"/>
      <c r="I43" s="138"/>
      <c r="J43" s="134"/>
      <c r="K43" s="134"/>
      <c r="L43" s="138"/>
      <c r="M43" s="139"/>
      <c r="N43" s="139"/>
      <c r="O43" s="145"/>
      <c r="P43" s="141"/>
      <c r="Q43" s="704"/>
      <c r="R43" s="668">
        <v>160000</v>
      </c>
      <c r="S43" s="132"/>
      <c r="T43" s="143"/>
      <c r="U43" s="135"/>
    </row>
    <row r="44" spans="1:21" ht="12.75">
      <c r="A44" s="634"/>
      <c r="B44" s="679"/>
      <c r="C44" s="668"/>
      <c r="D44" s="627"/>
      <c r="E44" s="666"/>
      <c r="F44" s="132"/>
      <c r="G44" s="161"/>
      <c r="H44" s="132"/>
      <c r="I44" s="138"/>
      <c r="J44" s="134"/>
      <c r="K44" s="134"/>
      <c r="L44" s="138"/>
      <c r="M44" s="139"/>
      <c r="N44" s="139"/>
      <c r="O44" s="145"/>
      <c r="P44" s="141"/>
      <c r="Q44" s="142"/>
      <c r="R44" s="132"/>
      <c r="S44" s="132"/>
      <c r="T44" s="143"/>
      <c r="U44" s="135"/>
    </row>
    <row r="45" spans="1:21" ht="12.75">
      <c r="A45" s="634"/>
      <c r="B45" s="679"/>
      <c r="C45" s="668"/>
      <c r="D45" s="627"/>
      <c r="E45" s="666"/>
      <c r="F45" s="132"/>
      <c r="G45" s="161"/>
      <c r="H45" s="132"/>
      <c r="I45" s="138"/>
      <c r="J45" s="134"/>
      <c r="K45" s="134"/>
      <c r="L45" s="138"/>
      <c r="M45" s="139"/>
      <c r="N45" s="139"/>
      <c r="O45" s="145"/>
      <c r="P45" s="141"/>
      <c r="Q45" s="142"/>
      <c r="R45" s="132"/>
      <c r="S45" s="132"/>
      <c r="T45" s="143"/>
      <c r="U45" s="135"/>
    </row>
    <row r="46" spans="1:21" ht="12.75">
      <c r="A46" s="634"/>
      <c r="B46" s="679"/>
      <c r="C46" s="668"/>
      <c r="D46" s="627"/>
      <c r="E46" s="666"/>
      <c r="F46" s="132"/>
      <c r="G46" s="161"/>
      <c r="H46" s="132"/>
      <c r="I46" s="138"/>
      <c r="J46" s="134"/>
      <c r="K46" s="134"/>
      <c r="L46" s="138"/>
      <c r="M46" s="139"/>
      <c r="N46" s="139"/>
      <c r="O46" s="145"/>
      <c r="P46" s="141"/>
      <c r="Q46" s="142"/>
      <c r="R46" s="132"/>
      <c r="S46" s="132"/>
      <c r="T46" s="143"/>
      <c r="U46" s="135"/>
    </row>
    <row r="47" spans="1:21" ht="13.5" thickBot="1">
      <c r="A47" s="634"/>
      <c r="B47" s="679"/>
      <c r="C47" s="668"/>
      <c r="D47" s="627"/>
      <c r="E47" s="666"/>
      <c r="F47" s="690"/>
      <c r="G47" s="161"/>
      <c r="H47" s="132"/>
      <c r="I47" s="138"/>
      <c r="J47" s="134"/>
      <c r="K47" s="134"/>
      <c r="L47" s="138"/>
      <c r="M47" s="139"/>
      <c r="N47" s="139"/>
      <c r="O47" s="145"/>
      <c r="P47" s="141"/>
      <c r="Q47" s="142"/>
      <c r="R47" s="132"/>
      <c r="S47" s="132"/>
      <c r="T47" s="143"/>
      <c r="U47" s="135"/>
    </row>
    <row r="48" spans="1:21" ht="13.5" thickBot="1">
      <c r="A48" s="674" t="s">
        <v>109</v>
      </c>
      <c r="B48" s="669"/>
      <c r="C48" s="689">
        <f>SUM(C14:C47)</f>
        <v>10779230</v>
      </c>
      <c r="D48" s="682">
        <f aca="true" t="shared" si="1" ref="D48:T48">SUM(D14:D47)</f>
        <v>0</v>
      </c>
      <c r="E48" s="695">
        <f t="shared" si="1"/>
        <v>0</v>
      </c>
      <c r="F48" s="682">
        <f t="shared" si="1"/>
        <v>0</v>
      </c>
      <c r="G48" s="682">
        <f t="shared" si="1"/>
        <v>0</v>
      </c>
      <c r="H48" s="682">
        <f t="shared" si="1"/>
        <v>0</v>
      </c>
      <c r="I48" s="682">
        <f t="shared" si="1"/>
        <v>0</v>
      </c>
      <c r="J48" s="682">
        <f t="shared" si="1"/>
        <v>0</v>
      </c>
      <c r="K48" s="682">
        <f t="shared" si="1"/>
        <v>0</v>
      </c>
      <c r="L48" s="682">
        <f t="shared" si="1"/>
        <v>0</v>
      </c>
      <c r="M48" s="682">
        <f t="shared" si="1"/>
        <v>0</v>
      </c>
      <c r="N48" s="682">
        <f t="shared" si="1"/>
        <v>0</v>
      </c>
      <c r="O48" s="682">
        <f t="shared" si="1"/>
        <v>0</v>
      </c>
      <c r="P48" s="682">
        <f t="shared" si="1"/>
        <v>0</v>
      </c>
      <c r="Q48" s="682">
        <f t="shared" si="1"/>
        <v>0</v>
      </c>
      <c r="R48" s="682">
        <f t="shared" si="1"/>
        <v>10779230</v>
      </c>
      <c r="S48" s="682">
        <f t="shared" si="1"/>
        <v>0</v>
      </c>
      <c r="T48" s="682">
        <f t="shared" si="1"/>
        <v>0</v>
      </c>
      <c r="U48" s="671"/>
    </row>
    <row r="49" spans="1:21" ht="12.75">
      <c r="A49" s="103"/>
      <c r="B49" s="155"/>
      <c r="C49" s="692"/>
      <c r="D49" s="156"/>
      <c r="E49" s="696"/>
      <c r="F49" s="132"/>
      <c r="G49" s="132"/>
      <c r="H49" s="132"/>
      <c r="I49" s="157"/>
      <c r="J49" s="158"/>
      <c r="K49" s="158"/>
      <c r="L49" s="157"/>
      <c r="M49" s="132"/>
      <c r="N49" s="132"/>
      <c r="O49" s="145"/>
      <c r="P49" s="141"/>
      <c r="Q49" s="142"/>
      <c r="R49" s="132"/>
      <c r="S49" s="132"/>
      <c r="T49" s="143"/>
      <c r="U49" s="144"/>
    </row>
    <row r="50" spans="1:21" s="105" customFormat="1" ht="12.75">
      <c r="A50" s="103"/>
      <c r="B50" s="159"/>
      <c r="C50" s="654"/>
      <c r="D50" s="160"/>
      <c r="E50" s="697"/>
      <c r="F50" s="145"/>
      <c r="G50" s="145"/>
      <c r="H50" s="145"/>
      <c r="I50" s="152"/>
      <c r="J50" s="153"/>
      <c r="K50" s="153"/>
      <c r="L50" s="152"/>
      <c r="M50" s="145"/>
      <c r="N50" s="145"/>
      <c r="O50" s="145"/>
      <c r="P50" s="119"/>
      <c r="Q50" s="120"/>
      <c r="R50" s="145"/>
      <c r="S50" s="145"/>
      <c r="T50" s="122"/>
      <c r="U50" s="123"/>
    </row>
    <row r="51" spans="1:21" ht="12.75">
      <c r="A51" s="653" t="s">
        <v>100</v>
      </c>
      <c r="B51" s="124"/>
      <c r="C51" s="691"/>
      <c r="D51" s="154"/>
      <c r="E51" s="694"/>
      <c r="F51" s="133"/>
      <c r="G51" s="133"/>
      <c r="H51" s="133"/>
      <c r="I51" s="133"/>
      <c r="J51" s="133"/>
      <c r="K51" s="133"/>
      <c r="L51" s="133"/>
      <c r="M51" s="133"/>
      <c r="N51" s="133"/>
      <c r="O51" s="133"/>
      <c r="P51" s="128"/>
      <c r="Q51" s="129"/>
      <c r="R51" s="133"/>
      <c r="S51" s="133"/>
      <c r="T51" s="130"/>
      <c r="U51" s="131"/>
    </row>
    <row r="52" spans="1:21" ht="15" customHeight="1">
      <c r="A52" s="675" t="s">
        <v>411</v>
      </c>
      <c r="B52" s="137"/>
      <c r="C52" s="680"/>
      <c r="D52" s="132"/>
      <c r="E52" s="666"/>
      <c r="F52" s="132"/>
      <c r="G52" s="139"/>
      <c r="H52" s="139"/>
      <c r="I52" s="133"/>
      <c r="J52" s="136"/>
      <c r="K52" s="136"/>
      <c r="L52" s="133"/>
      <c r="M52" s="140" t="s">
        <v>447</v>
      </c>
      <c r="N52" s="140">
        <v>0</v>
      </c>
      <c r="O52" s="140">
        <f aca="true" t="shared" si="2" ref="O52:O61">SUM(G52-N52)</f>
        <v>0</v>
      </c>
      <c r="P52" s="141">
        <v>0</v>
      </c>
      <c r="Q52" s="142"/>
      <c r="R52" s="132"/>
      <c r="S52" s="132"/>
      <c r="T52" s="143"/>
      <c r="U52" s="144"/>
    </row>
    <row r="53" spans="1:21" ht="15" customHeight="1">
      <c r="A53" s="634" t="s">
        <v>477</v>
      </c>
      <c r="B53" s="679" t="s">
        <v>478</v>
      </c>
      <c r="C53" s="636">
        <v>1500000</v>
      </c>
      <c r="D53" s="132"/>
      <c r="E53" s="666"/>
      <c r="F53" s="132"/>
      <c r="G53" s="140"/>
      <c r="H53" s="140"/>
      <c r="I53" s="133"/>
      <c r="J53" s="136"/>
      <c r="K53" s="136"/>
      <c r="L53" s="133"/>
      <c r="M53" s="140" t="s">
        <v>447</v>
      </c>
      <c r="N53" s="140">
        <v>0</v>
      </c>
      <c r="O53" s="140">
        <f t="shared" si="2"/>
        <v>0</v>
      </c>
      <c r="P53" s="141">
        <v>0</v>
      </c>
      <c r="Q53" s="704"/>
      <c r="R53" s="684">
        <v>1500000</v>
      </c>
      <c r="S53" s="132"/>
      <c r="T53" s="143"/>
      <c r="U53" s="144"/>
    </row>
    <row r="54" spans="1:21" ht="12.75">
      <c r="A54" s="105"/>
      <c r="B54" s="680"/>
      <c r="D54" s="132"/>
      <c r="E54" s="666"/>
      <c r="F54" s="132"/>
      <c r="G54" s="140"/>
      <c r="H54" s="140"/>
      <c r="I54" s="133"/>
      <c r="J54" s="136"/>
      <c r="K54" s="136"/>
      <c r="L54" s="133"/>
      <c r="M54" s="140" t="s">
        <v>447</v>
      </c>
      <c r="N54" s="140">
        <v>0</v>
      </c>
      <c r="O54" s="140">
        <f t="shared" si="2"/>
        <v>0</v>
      </c>
      <c r="P54" s="141">
        <v>0</v>
      </c>
      <c r="Q54" s="704"/>
      <c r="R54" s="685"/>
      <c r="S54" s="132"/>
      <c r="T54" s="143"/>
      <c r="U54" s="144"/>
    </row>
    <row r="55" spans="1:21" ht="13.5" customHeight="1">
      <c r="A55" s="634" t="s">
        <v>477</v>
      </c>
      <c r="B55" s="679" t="s">
        <v>479</v>
      </c>
      <c r="C55" s="636">
        <v>2000000</v>
      </c>
      <c r="D55" s="132"/>
      <c r="E55" s="666"/>
      <c r="F55" s="132"/>
      <c r="G55" s="140"/>
      <c r="H55" s="140"/>
      <c r="I55" s="133"/>
      <c r="J55" s="136"/>
      <c r="K55" s="136"/>
      <c r="L55" s="133"/>
      <c r="M55" s="140" t="s">
        <v>447</v>
      </c>
      <c r="N55" s="140">
        <v>0</v>
      </c>
      <c r="O55" s="140">
        <f t="shared" si="2"/>
        <v>0</v>
      </c>
      <c r="P55" s="141">
        <v>0</v>
      </c>
      <c r="Q55" s="704"/>
      <c r="R55" s="684">
        <v>2000000</v>
      </c>
      <c r="S55" s="132">
        <v>1000000</v>
      </c>
      <c r="T55" s="143"/>
      <c r="U55" s="144"/>
    </row>
    <row r="56" spans="1:21" ht="13.5" customHeight="1">
      <c r="A56" s="634"/>
      <c r="B56" s="679"/>
      <c r="D56" s="132"/>
      <c r="E56" s="666"/>
      <c r="F56" s="132"/>
      <c r="G56" s="140"/>
      <c r="H56" s="140"/>
      <c r="I56" s="133"/>
      <c r="J56" s="136"/>
      <c r="K56" s="136"/>
      <c r="L56" s="133"/>
      <c r="M56" s="140"/>
      <c r="N56" s="140"/>
      <c r="O56" s="140"/>
      <c r="P56" s="141"/>
      <c r="Q56" s="704"/>
      <c r="R56" s="161"/>
      <c r="S56" s="132"/>
      <c r="T56" s="143"/>
      <c r="U56" s="144"/>
    </row>
    <row r="57" spans="1:21" ht="12.75" customHeight="1">
      <c r="A57" s="634" t="s">
        <v>477</v>
      </c>
      <c r="B57" s="679" t="s">
        <v>480</v>
      </c>
      <c r="D57" s="132"/>
      <c r="E57" s="666"/>
      <c r="F57" s="132"/>
      <c r="G57" s="139"/>
      <c r="H57" s="139"/>
      <c r="I57" s="138"/>
      <c r="J57" s="134"/>
      <c r="K57" s="134"/>
      <c r="L57" s="138"/>
      <c r="M57" s="139" t="s">
        <v>447</v>
      </c>
      <c r="N57" s="140">
        <v>0</v>
      </c>
      <c r="O57" s="140">
        <f t="shared" si="2"/>
        <v>0</v>
      </c>
      <c r="P57" s="141">
        <v>0</v>
      </c>
      <c r="Q57" s="142"/>
      <c r="R57" s="132"/>
      <c r="S57" s="132"/>
      <c r="T57" s="143"/>
      <c r="U57" s="144"/>
    </row>
    <row r="58" spans="1:21" ht="12.75" customHeight="1">
      <c r="A58" s="634"/>
      <c r="B58" s="679"/>
      <c r="D58" s="132"/>
      <c r="E58" s="666"/>
      <c r="F58" s="132"/>
      <c r="G58" s="139"/>
      <c r="H58" s="139"/>
      <c r="I58" s="138"/>
      <c r="J58" s="134"/>
      <c r="K58" s="134"/>
      <c r="L58" s="138"/>
      <c r="M58" s="139"/>
      <c r="N58" s="140"/>
      <c r="O58" s="140"/>
      <c r="P58" s="141"/>
      <c r="Q58" s="142"/>
      <c r="R58" s="132"/>
      <c r="S58" s="132"/>
      <c r="T58" s="143"/>
      <c r="U58" s="144"/>
    </row>
    <row r="59" spans="1:21" ht="25.5">
      <c r="A59" s="634" t="s">
        <v>481</v>
      </c>
      <c r="B59" s="679" t="s">
        <v>482</v>
      </c>
      <c r="C59" s="644">
        <v>20000</v>
      </c>
      <c r="D59" s="132"/>
      <c r="E59" s="666"/>
      <c r="F59" s="132">
        <v>20000</v>
      </c>
      <c r="G59" s="139"/>
      <c r="H59" s="139"/>
      <c r="I59" s="138"/>
      <c r="J59" s="134"/>
      <c r="K59" s="134"/>
      <c r="L59" s="138"/>
      <c r="M59" s="139" t="s">
        <v>447</v>
      </c>
      <c r="N59" s="140">
        <v>0</v>
      </c>
      <c r="O59" s="140">
        <f t="shared" si="2"/>
        <v>0</v>
      </c>
      <c r="P59" s="141">
        <v>0</v>
      </c>
      <c r="Q59" s="142"/>
      <c r="R59" s="132"/>
      <c r="S59" s="132"/>
      <c r="T59" s="143"/>
      <c r="U59" s="144"/>
    </row>
    <row r="60" spans="1:21" ht="12.75">
      <c r="A60" s="634"/>
      <c r="B60" s="679"/>
      <c r="D60" s="132"/>
      <c r="E60" s="666"/>
      <c r="F60" s="132"/>
      <c r="G60" s="139"/>
      <c r="H60" s="139"/>
      <c r="I60" s="138"/>
      <c r="J60" s="134"/>
      <c r="K60" s="134"/>
      <c r="L60" s="138"/>
      <c r="M60" s="139"/>
      <c r="N60" s="140"/>
      <c r="O60" s="140"/>
      <c r="P60" s="141"/>
      <c r="Q60" s="142"/>
      <c r="R60" s="132"/>
      <c r="S60" s="132"/>
      <c r="T60" s="143"/>
      <c r="U60" s="144"/>
    </row>
    <row r="61" spans="1:21" ht="12.75" customHeight="1" thickBot="1">
      <c r="A61" s="634" t="s">
        <v>481</v>
      </c>
      <c r="B61" s="679" t="s">
        <v>483</v>
      </c>
      <c r="C61" s="644">
        <v>50000</v>
      </c>
      <c r="D61" s="690"/>
      <c r="E61" s="666"/>
      <c r="F61" s="690">
        <v>50000</v>
      </c>
      <c r="G61" s="139">
        <v>0</v>
      </c>
      <c r="H61" s="139"/>
      <c r="I61" s="138"/>
      <c r="J61" s="134"/>
      <c r="K61" s="134"/>
      <c r="L61" s="138"/>
      <c r="M61" s="139" t="s">
        <v>447</v>
      </c>
      <c r="N61" s="140">
        <v>0</v>
      </c>
      <c r="O61" s="140">
        <f t="shared" si="2"/>
        <v>0</v>
      </c>
      <c r="P61" s="141">
        <v>0</v>
      </c>
      <c r="Q61" s="142"/>
      <c r="R61" s="132"/>
      <c r="S61" s="132"/>
      <c r="T61" s="143"/>
      <c r="U61" s="144"/>
    </row>
    <row r="62" spans="1:21" ht="12.75" customHeight="1" thickBot="1">
      <c r="A62" s="676" t="s">
        <v>488</v>
      </c>
      <c r="B62" s="660"/>
      <c r="C62" s="662">
        <f>SUM(C53:C61)</f>
        <v>3570000</v>
      </c>
      <c r="D62" s="683"/>
      <c r="E62" s="663"/>
      <c r="F62" s="664">
        <f>SUM(F53:F61)</f>
        <v>70000</v>
      </c>
      <c r="G62" s="664">
        <f aca="true" t="shared" si="3" ref="G62:S62">SUM(G53:G61)</f>
        <v>0</v>
      </c>
      <c r="H62" s="664">
        <f t="shared" si="3"/>
        <v>0</v>
      </c>
      <c r="I62" s="664">
        <f t="shared" si="3"/>
        <v>0</v>
      </c>
      <c r="J62" s="664">
        <f t="shared" si="3"/>
        <v>0</v>
      </c>
      <c r="K62" s="664">
        <f t="shared" si="3"/>
        <v>0</v>
      </c>
      <c r="L62" s="664">
        <f t="shared" si="3"/>
        <v>0</v>
      </c>
      <c r="M62" s="664">
        <f t="shared" si="3"/>
        <v>0</v>
      </c>
      <c r="N62" s="664">
        <f t="shared" si="3"/>
        <v>0</v>
      </c>
      <c r="O62" s="664">
        <f t="shared" si="3"/>
        <v>0</v>
      </c>
      <c r="P62" s="664">
        <f t="shared" si="3"/>
        <v>0</v>
      </c>
      <c r="Q62" s="664">
        <f t="shared" si="3"/>
        <v>0</v>
      </c>
      <c r="R62" s="664">
        <f t="shared" si="3"/>
        <v>3500000</v>
      </c>
      <c r="S62" s="664">
        <f t="shared" si="3"/>
        <v>1000000</v>
      </c>
      <c r="T62" s="670"/>
      <c r="U62" s="671"/>
    </row>
    <row r="63" spans="1:21" ht="13.5" thickBot="1">
      <c r="A63" s="681" t="s">
        <v>485</v>
      </c>
      <c r="B63" s="661"/>
      <c r="C63" s="662">
        <f>C9+C48+C62</f>
        <v>16857230</v>
      </c>
      <c r="D63" s="662">
        <f aca="true" t="shared" si="4" ref="D63:S63">D9+D48+D62</f>
        <v>0</v>
      </c>
      <c r="E63" s="662">
        <f t="shared" si="4"/>
        <v>0</v>
      </c>
      <c r="F63" s="662">
        <f t="shared" si="4"/>
        <v>2578000</v>
      </c>
      <c r="G63" s="662">
        <f t="shared" si="4"/>
        <v>0</v>
      </c>
      <c r="H63" s="662">
        <f t="shared" si="4"/>
        <v>0</v>
      </c>
      <c r="I63" s="662">
        <f t="shared" si="4"/>
        <v>0</v>
      </c>
      <c r="J63" s="662">
        <f t="shared" si="4"/>
        <v>0</v>
      </c>
      <c r="K63" s="662">
        <f t="shared" si="4"/>
        <v>0</v>
      </c>
      <c r="L63" s="662">
        <f t="shared" si="4"/>
        <v>0</v>
      </c>
      <c r="M63" s="662">
        <f t="shared" si="4"/>
        <v>193698</v>
      </c>
      <c r="N63" s="662">
        <f t="shared" si="4"/>
        <v>1828168</v>
      </c>
      <c r="O63" s="662">
        <f t="shared" si="4"/>
        <v>679832</v>
      </c>
      <c r="P63" s="662">
        <f t="shared" si="4"/>
        <v>0</v>
      </c>
      <c r="Q63" s="662">
        <f t="shared" si="4"/>
        <v>0</v>
      </c>
      <c r="R63" s="662">
        <f t="shared" si="4"/>
        <v>19279230</v>
      </c>
      <c r="S63" s="662">
        <f t="shared" si="4"/>
        <v>11593000</v>
      </c>
      <c r="T63" s="670"/>
      <c r="U63" s="671"/>
    </row>
    <row r="64" ht="12.75" customHeight="1">
      <c r="A64" s="109"/>
    </row>
    <row r="65" ht="12.75">
      <c r="A65" s="109"/>
    </row>
    <row r="66" ht="38.25" customHeight="1">
      <c r="A66" s="109"/>
    </row>
    <row r="67" spans="1:5" ht="12.75">
      <c r="A67" s="628"/>
      <c r="B67" s="628"/>
      <c r="C67" s="628"/>
      <c r="D67" s="628"/>
      <c r="E67" s="629"/>
    </row>
    <row r="68" spans="1:5" ht="12.75" customHeight="1">
      <c r="A68" s="630"/>
      <c r="B68" s="631"/>
      <c r="C68" s="631"/>
      <c r="D68" s="632"/>
      <c r="E68" s="633"/>
    </row>
    <row r="69" spans="1:5" ht="12.75">
      <c r="A69" s="634"/>
      <c r="B69" s="635"/>
      <c r="C69" s="635"/>
      <c r="D69" s="636"/>
      <c r="E69" s="636"/>
    </row>
    <row r="70" spans="1:5" ht="12.75">
      <c r="A70" s="634"/>
      <c r="B70" s="635"/>
      <c r="C70" s="635"/>
      <c r="D70" s="636"/>
      <c r="E70" s="636"/>
    </row>
    <row r="71" spans="1:5" ht="12.75" customHeight="1">
      <c r="A71" s="634"/>
      <c r="B71" s="635"/>
      <c r="C71" s="635"/>
      <c r="D71" s="636"/>
      <c r="E71" s="636"/>
    </row>
    <row r="72" spans="1:5" ht="12.75">
      <c r="A72" s="634"/>
      <c r="B72" s="635"/>
      <c r="C72" s="635"/>
      <c r="D72" s="636"/>
      <c r="E72" s="636"/>
    </row>
    <row r="73" spans="1:5" ht="12.75" customHeight="1">
      <c r="A73" s="634"/>
      <c r="B73" s="635"/>
      <c r="C73" s="635"/>
      <c r="D73" s="636"/>
      <c r="E73" s="636"/>
    </row>
    <row r="74" spans="1:5" ht="12.75" customHeight="1">
      <c r="A74" s="634"/>
      <c r="B74" s="635"/>
      <c r="C74" s="635"/>
      <c r="D74" s="636"/>
      <c r="E74" s="636"/>
    </row>
    <row r="75" spans="1:5" ht="12.75">
      <c r="A75" s="634"/>
      <c r="B75" s="635"/>
      <c r="C75" s="635"/>
      <c r="D75" s="636"/>
      <c r="E75" s="636"/>
    </row>
    <row r="76" spans="1:5" ht="15" customHeight="1">
      <c r="A76" s="634"/>
      <c r="B76" s="635"/>
      <c r="C76" s="635"/>
      <c r="D76" s="636"/>
      <c r="E76" s="636"/>
    </row>
    <row r="77" spans="1:5" ht="15" customHeight="1">
      <c r="A77" s="634"/>
      <c r="B77" s="635"/>
      <c r="C77" s="635"/>
      <c r="D77" s="636"/>
      <c r="E77" s="636"/>
    </row>
    <row r="78" spans="1:5" ht="12.75">
      <c r="A78" s="634"/>
      <c r="B78" s="635"/>
      <c r="C78" s="635"/>
      <c r="D78" s="636"/>
      <c r="E78" s="636"/>
    </row>
    <row r="79" spans="1:5" ht="15" customHeight="1">
      <c r="A79" s="634"/>
      <c r="B79" s="635"/>
      <c r="C79" s="635"/>
      <c r="D79" s="636"/>
      <c r="E79" s="636"/>
    </row>
    <row r="80" spans="1:5" ht="12.75" customHeight="1">
      <c r="A80" s="634"/>
      <c r="B80" s="635"/>
      <c r="C80" s="635"/>
      <c r="D80" s="636"/>
      <c r="E80" s="636"/>
    </row>
    <row r="81" spans="1:5" ht="12.75">
      <c r="A81" s="634"/>
      <c r="B81" s="635"/>
      <c r="C81" s="635"/>
      <c r="D81" s="636"/>
      <c r="E81" s="636"/>
    </row>
    <row r="82" spans="1:5" ht="15" customHeight="1">
      <c r="A82" s="634"/>
      <c r="B82" s="635"/>
      <c r="C82" s="635"/>
      <c r="D82" s="636"/>
      <c r="E82" s="636"/>
    </row>
    <row r="83" spans="1:5" ht="12.75" customHeight="1">
      <c r="A83" s="634"/>
      <c r="B83" s="635"/>
      <c r="C83" s="635"/>
      <c r="D83" s="636"/>
      <c r="E83" s="636"/>
    </row>
    <row r="84" spans="1:5" ht="12.75">
      <c r="A84" s="634"/>
      <c r="B84" s="635"/>
      <c r="C84" s="635"/>
      <c r="D84" s="636"/>
      <c r="E84" s="636"/>
    </row>
    <row r="85" spans="1:5" ht="12.75">
      <c r="A85" s="637"/>
      <c r="B85" s="638"/>
      <c r="C85" s="638"/>
      <c r="D85" s="639"/>
      <c r="E85" s="639"/>
    </row>
    <row r="86" spans="1:5" ht="12.75">
      <c r="A86" s="637"/>
      <c r="B86" s="638"/>
      <c r="C86" s="638"/>
      <c r="D86" s="639"/>
      <c r="E86" s="639"/>
    </row>
    <row r="87" spans="1:5" ht="12.75">
      <c r="A87" s="634"/>
      <c r="B87" s="640"/>
      <c r="C87" s="640"/>
      <c r="D87" s="636"/>
      <c r="E87" s="636"/>
    </row>
    <row r="88" spans="1:5" ht="12.75">
      <c r="A88" s="634"/>
      <c r="B88" s="641"/>
      <c r="C88" s="641"/>
      <c r="D88" s="642"/>
      <c r="E88" s="636"/>
    </row>
    <row r="89" spans="1:5" ht="12.75" customHeight="1">
      <c r="A89" s="634"/>
      <c r="B89" s="641"/>
      <c r="C89" s="641"/>
      <c r="D89" s="642"/>
      <c r="E89" s="636"/>
    </row>
    <row r="90" spans="1:5" ht="12.75">
      <c r="A90" s="634"/>
      <c r="B90" s="641"/>
      <c r="C90" s="641"/>
      <c r="D90" s="642"/>
      <c r="E90" s="636"/>
    </row>
    <row r="91" spans="1:5" ht="13.5" customHeight="1">
      <c r="A91" s="637"/>
      <c r="B91" s="638"/>
      <c r="C91" s="638"/>
      <c r="D91" s="639"/>
      <c r="E91" s="639"/>
    </row>
    <row r="92" spans="1:5" ht="12.75">
      <c r="A92" s="637"/>
      <c r="B92" s="638"/>
      <c r="C92" s="638"/>
      <c r="D92" s="639"/>
      <c r="E92" s="639"/>
    </row>
    <row r="93" spans="1:5" ht="12.75">
      <c r="A93" s="634"/>
      <c r="B93" s="643"/>
      <c r="C93" s="643"/>
      <c r="D93" s="636"/>
      <c r="E93" s="636"/>
    </row>
    <row r="94" spans="1:5" ht="12.75" customHeight="1">
      <c r="A94" s="634"/>
      <c r="B94" s="640"/>
      <c r="C94" s="640"/>
      <c r="D94" s="636"/>
      <c r="E94" s="636"/>
    </row>
    <row r="95" spans="1:5" ht="12.75" customHeight="1">
      <c r="A95" s="634"/>
      <c r="B95" s="640"/>
      <c r="C95" s="640"/>
      <c r="D95" s="636"/>
      <c r="E95" s="636"/>
    </row>
    <row r="96" spans="1:5" ht="12.75">
      <c r="A96" s="634"/>
      <c r="B96" s="640"/>
      <c r="C96" s="640"/>
      <c r="D96" s="636"/>
      <c r="E96" s="636"/>
    </row>
    <row r="97" spans="1:5" ht="12.75" customHeight="1">
      <c r="A97" s="634"/>
      <c r="B97" s="635"/>
      <c r="C97" s="635"/>
      <c r="D97" s="636"/>
      <c r="E97" s="636"/>
    </row>
    <row r="98" spans="1:5" ht="12.75" customHeight="1">
      <c r="A98" s="634"/>
      <c r="B98" s="635"/>
      <c r="C98" s="635"/>
      <c r="D98" s="636"/>
      <c r="E98" s="636"/>
    </row>
    <row r="99" spans="1:5" ht="12.75">
      <c r="A99" s="634"/>
      <c r="B99" s="635"/>
      <c r="C99" s="635"/>
      <c r="D99" s="636"/>
      <c r="E99" s="636"/>
    </row>
    <row r="100" spans="1:5" ht="12.75" customHeight="1">
      <c r="A100" s="634"/>
      <c r="B100" s="635"/>
      <c r="C100" s="635"/>
      <c r="D100" s="644"/>
      <c r="E100" s="644"/>
    </row>
    <row r="101" spans="1:5" ht="12.75" customHeight="1">
      <c r="A101" s="634"/>
      <c r="B101" s="635"/>
      <c r="C101" s="635"/>
      <c r="D101" s="644"/>
      <c r="E101" s="644"/>
    </row>
    <row r="102" spans="1:5" ht="12.75" customHeight="1">
      <c r="A102" s="645"/>
      <c r="B102" s="646"/>
      <c r="C102" s="646"/>
      <c r="D102" s="647"/>
      <c r="E102" s="647"/>
    </row>
    <row r="103" spans="1:5" ht="12.75">
      <c r="A103" s="645"/>
      <c r="B103" s="646"/>
      <c r="C103" s="646"/>
      <c r="D103" s="647"/>
      <c r="E103" s="647"/>
    </row>
    <row r="104" spans="1:5" ht="12.75">
      <c r="A104" s="648"/>
      <c r="B104" s="649"/>
      <c r="C104" s="649"/>
      <c r="D104" s="650"/>
      <c r="E104" s="650"/>
    </row>
    <row r="105" spans="1:5" ht="12.75">
      <c r="A105" s="648"/>
      <c r="B105" s="635"/>
      <c r="C105" s="635"/>
      <c r="D105" s="650"/>
      <c r="E105" s="650"/>
    </row>
    <row r="106" spans="1:21" s="105" customFormat="1" ht="12.75">
      <c r="A106" s="648"/>
      <c r="B106" s="635"/>
      <c r="C106" s="635"/>
      <c r="D106" s="650"/>
      <c r="E106" s="650"/>
      <c r="F106" s="104"/>
      <c r="G106" s="104"/>
      <c r="H106" s="104"/>
      <c r="I106" s="104"/>
      <c r="J106" s="104"/>
      <c r="K106" s="102"/>
      <c r="L106" s="102"/>
      <c r="M106" s="102"/>
      <c r="N106" s="102"/>
      <c r="P106" s="106"/>
      <c r="Q106" s="102"/>
      <c r="R106" s="102"/>
      <c r="S106" s="102"/>
      <c r="T106" s="102"/>
      <c r="U106" s="104"/>
    </row>
    <row r="107" spans="1:21" s="105" customFormat="1" ht="12.75">
      <c r="A107" s="648"/>
      <c r="B107" s="635"/>
      <c r="C107" s="635"/>
      <c r="D107" s="650"/>
      <c r="E107" s="650"/>
      <c r="F107" s="104"/>
      <c r="G107" s="104"/>
      <c r="H107" s="104"/>
      <c r="I107" s="104"/>
      <c r="J107" s="104"/>
      <c r="K107" s="102"/>
      <c r="L107" s="102"/>
      <c r="M107" s="102"/>
      <c r="N107" s="102"/>
      <c r="P107" s="106"/>
      <c r="Q107" s="102"/>
      <c r="R107" s="102"/>
      <c r="S107" s="102"/>
      <c r="T107" s="102"/>
      <c r="U107" s="104"/>
    </row>
    <row r="108" spans="1:21" s="162" customFormat="1" ht="15">
      <c r="A108" s="648"/>
      <c r="B108" s="635"/>
      <c r="C108" s="635"/>
      <c r="D108" s="650"/>
      <c r="E108" s="650"/>
      <c r="F108" s="104"/>
      <c r="G108" s="104"/>
      <c r="H108" s="104"/>
      <c r="I108" s="104"/>
      <c r="J108" s="104"/>
      <c r="K108" s="102"/>
      <c r="L108" s="102"/>
      <c r="M108" s="102"/>
      <c r="N108" s="102"/>
      <c r="O108" s="105"/>
      <c r="P108" s="106"/>
      <c r="Q108" s="102"/>
      <c r="R108" s="102"/>
      <c r="S108" s="102"/>
      <c r="T108" s="102"/>
      <c r="U108" s="104"/>
    </row>
    <row r="109" spans="1:5" ht="12.75">
      <c r="A109" s="648"/>
      <c r="B109" s="651"/>
      <c r="C109" s="651"/>
      <c r="D109" s="650"/>
      <c r="E109" s="650"/>
    </row>
    <row r="110" spans="1:5" ht="12.75">
      <c r="A110" s="645"/>
      <c r="B110" s="646"/>
      <c r="C110" s="646"/>
      <c r="D110" s="647"/>
      <c r="E110" s="647"/>
    </row>
    <row r="111" spans="1:5" ht="12.75">
      <c r="A111" s="645"/>
      <c r="B111" s="646"/>
      <c r="C111" s="646"/>
      <c r="D111" s="647"/>
      <c r="E111" s="647"/>
    </row>
    <row r="112" spans="1:5" ht="12.75">
      <c r="A112" s="648"/>
      <c r="B112" s="649"/>
      <c r="C112" s="649"/>
      <c r="D112" s="650"/>
      <c r="E112" s="650"/>
    </row>
    <row r="113" spans="1:5" ht="12.75">
      <c r="A113" s="648"/>
      <c r="B113" s="652"/>
      <c r="C113" s="652"/>
      <c r="D113" s="650"/>
      <c r="E113" s="650"/>
    </row>
    <row r="114" spans="1:5" ht="12.75">
      <c r="A114" s="645"/>
      <c r="B114" s="646"/>
      <c r="C114" s="646"/>
      <c r="D114" s="647"/>
      <c r="E114" s="647"/>
    </row>
    <row r="115" spans="1:5" ht="12.75">
      <c r="A115" s="645"/>
      <c r="B115" s="646"/>
      <c r="C115" s="646"/>
      <c r="D115" s="647"/>
      <c r="E115" s="647"/>
    </row>
    <row r="116" spans="1:5" ht="12.75">
      <c r="A116" s="645"/>
      <c r="B116" s="646"/>
      <c r="C116" s="646"/>
      <c r="D116" s="647"/>
      <c r="E116" s="647"/>
    </row>
    <row r="117" ht="12.75">
      <c r="A117" s="109"/>
    </row>
    <row r="118" ht="12.75">
      <c r="A118" s="109"/>
    </row>
    <row r="119" ht="12.75">
      <c r="A119" s="109"/>
    </row>
    <row r="120" ht="12.75">
      <c r="A120" s="109"/>
    </row>
    <row r="121" ht="12.75">
      <c r="A121" s="109"/>
    </row>
    <row r="122" ht="12.75">
      <c r="A122" s="109"/>
    </row>
    <row r="123" ht="12.75">
      <c r="A123" s="109"/>
    </row>
    <row r="124" ht="12.75">
      <c r="A124" s="109"/>
    </row>
    <row r="125" ht="12.75">
      <c r="A125" s="109"/>
    </row>
    <row r="126" ht="12.75">
      <c r="A126" s="109"/>
    </row>
    <row r="127" ht="12.75">
      <c r="A127" s="109"/>
    </row>
    <row r="128" ht="12.75">
      <c r="A128" s="109"/>
    </row>
    <row r="129" ht="12.75">
      <c r="A129" s="109"/>
    </row>
    <row r="130" ht="12.75">
      <c r="A130" s="109"/>
    </row>
    <row r="131" ht="12.75">
      <c r="A131" s="109"/>
    </row>
    <row r="132" ht="12.75">
      <c r="A132" s="109"/>
    </row>
    <row r="133" ht="12.75">
      <c r="A133" s="109"/>
    </row>
    <row r="134" ht="12.75">
      <c r="A134" s="109"/>
    </row>
    <row r="135" ht="12.75">
      <c r="A135" s="109"/>
    </row>
    <row r="136" ht="12.75">
      <c r="A136" s="109"/>
    </row>
    <row r="137" ht="12.75">
      <c r="A137" s="109"/>
    </row>
    <row r="138" ht="12.75">
      <c r="A138" s="109"/>
    </row>
    <row r="139" ht="12.75">
      <c r="A139" s="109"/>
    </row>
    <row r="140" ht="12.75">
      <c r="A140" s="109"/>
    </row>
    <row r="141" ht="12.75">
      <c r="A141" s="109"/>
    </row>
    <row r="142" ht="12.75">
      <c r="A142" s="109"/>
    </row>
    <row r="143" ht="12.75">
      <c r="A143" s="109"/>
    </row>
    <row r="144" ht="12.75">
      <c r="A144" s="109"/>
    </row>
    <row r="145" ht="12.75">
      <c r="A145" s="109"/>
    </row>
    <row r="146" ht="12.75">
      <c r="A146" s="109"/>
    </row>
    <row r="147" ht="12.75">
      <c r="A147" s="109"/>
    </row>
    <row r="148" ht="12.75">
      <c r="A148" s="109"/>
    </row>
    <row r="149" ht="12.75">
      <c r="A149" s="109"/>
    </row>
    <row r="150" ht="12.75">
      <c r="A150" s="109"/>
    </row>
    <row r="151" ht="12.75">
      <c r="A151" s="109"/>
    </row>
    <row r="152" ht="12.75">
      <c r="A152" s="109"/>
    </row>
    <row r="153" ht="12.75">
      <c r="A153" s="109"/>
    </row>
    <row r="154" ht="12.75">
      <c r="A154" s="109"/>
    </row>
    <row r="155" ht="12.75">
      <c r="A155" s="109"/>
    </row>
    <row r="156" ht="12.75">
      <c r="A156" s="109"/>
    </row>
    <row r="157" ht="12.75">
      <c r="A157" s="109"/>
    </row>
    <row r="158" ht="12.75">
      <c r="A158" s="109"/>
    </row>
    <row r="159" ht="12.75">
      <c r="A159" s="109"/>
    </row>
    <row r="160" ht="12.75">
      <c r="A160" s="109"/>
    </row>
    <row r="161" ht="12.75">
      <c r="A161" s="109"/>
    </row>
    <row r="162" ht="12.75">
      <c r="A162" s="109"/>
    </row>
    <row r="163" ht="12.75">
      <c r="A163" s="109"/>
    </row>
    <row r="164" ht="12.75">
      <c r="A164" s="109"/>
    </row>
    <row r="165" ht="12.75">
      <c r="A165" s="109"/>
    </row>
    <row r="166" ht="12.75">
      <c r="A166" s="109"/>
    </row>
    <row r="167" ht="12.75">
      <c r="A167" s="109"/>
    </row>
    <row r="168" ht="12.75">
      <c r="A168" s="109"/>
    </row>
    <row r="169" ht="12.75">
      <c r="A169" s="109"/>
    </row>
    <row r="170" ht="12.75">
      <c r="A170" s="109"/>
    </row>
    <row r="171" ht="12.75">
      <c r="A171" s="109"/>
    </row>
    <row r="172" ht="12.75">
      <c r="A172" s="109"/>
    </row>
    <row r="173" ht="12.75">
      <c r="A173" s="109"/>
    </row>
    <row r="174" ht="12.75">
      <c r="A174" s="109"/>
    </row>
    <row r="175" ht="12.75">
      <c r="A175" s="109"/>
    </row>
    <row r="176" ht="12.75">
      <c r="A176" s="109"/>
    </row>
    <row r="177" ht="12.75">
      <c r="A177" s="109"/>
    </row>
    <row r="178" ht="12.75">
      <c r="A178" s="109"/>
    </row>
    <row r="179" ht="12.75">
      <c r="A179" s="109"/>
    </row>
    <row r="180" ht="12.75">
      <c r="A180" s="109"/>
    </row>
    <row r="181" ht="12.75">
      <c r="A181" s="109"/>
    </row>
    <row r="182" ht="12.75">
      <c r="A182" s="109"/>
    </row>
    <row r="183" ht="12.75">
      <c r="A183" s="109"/>
    </row>
    <row r="184" ht="12.75">
      <c r="A184" s="109"/>
    </row>
    <row r="185" ht="12.75">
      <c r="A185" s="109"/>
    </row>
    <row r="186" ht="12.75">
      <c r="A186" s="109"/>
    </row>
    <row r="187" ht="12.75">
      <c r="A187" s="109"/>
    </row>
    <row r="188" ht="12.75">
      <c r="A188" s="109"/>
    </row>
    <row r="189" ht="12.75">
      <c r="A189" s="109"/>
    </row>
    <row r="190" ht="12.75">
      <c r="A190" s="109"/>
    </row>
    <row r="191" ht="12.75">
      <c r="A191" s="109"/>
    </row>
    <row r="192" ht="12.75">
      <c r="A192" s="109"/>
    </row>
    <row r="193" ht="12.75">
      <c r="A193" s="109"/>
    </row>
    <row r="194" ht="12.75">
      <c r="A194" s="109"/>
    </row>
    <row r="195" ht="12.75">
      <c r="A195" s="109"/>
    </row>
    <row r="196" ht="12.75">
      <c r="A196" s="109"/>
    </row>
    <row r="197" ht="12.75">
      <c r="A197" s="109"/>
    </row>
    <row r="198" ht="12.75">
      <c r="A198" s="109"/>
    </row>
    <row r="199" ht="12.75">
      <c r="A199" s="109"/>
    </row>
    <row r="200" ht="12.75">
      <c r="A200" s="109"/>
    </row>
    <row r="201" ht="12.75">
      <c r="A201" s="109"/>
    </row>
    <row r="202" ht="12.75">
      <c r="A202" s="109"/>
    </row>
    <row r="203" ht="12.75">
      <c r="A203" s="109"/>
    </row>
    <row r="204" ht="12.75">
      <c r="A204" s="109"/>
    </row>
    <row r="205" ht="12.75">
      <c r="A205" s="109"/>
    </row>
    <row r="206" ht="12.75">
      <c r="A206" s="109"/>
    </row>
    <row r="207" ht="12.75">
      <c r="A207" s="109"/>
    </row>
    <row r="208" ht="12.75">
      <c r="A208" s="109"/>
    </row>
    <row r="209" ht="12.75">
      <c r="A209" s="109"/>
    </row>
    <row r="210" ht="12.75">
      <c r="A210" s="109"/>
    </row>
    <row r="211" ht="12.75">
      <c r="A211" s="109"/>
    </row>
    <row r="212" ht="12.75">
      <c r="A212" s="109"/>
    </row>
    <row r="213" ht="12.75">
      <c r="A213" s="109"/>
    </row>
    <row r="214" ht="12.75">
      <c r="A214" s="109"/>
    </row>
    <row r="215" ht="12.75">
      <c r="A215" s="109"/>
    </row>
    <row r="216" ht="12.75">
      <c r="A216" s="109"/>
    </row>
    <row r="217" ht="12.75">
      <c r="A217" s="109"/>
    </row>
    <row r="218" ht="12.75">
      <c r="A218" s="109"/>
    </row>
    <row r="219" ht="12.75">
      <c r="A219" s="109"/>
    </row>
    <row r="220" ht="12.75">
      <c r="A220" s="109"/>
    </row>
    <row r="221" ht="12.75">
      <c r="A221" s="109"/>
    </row>
    <row r="222" ht="12.75">
      <c r="A222" s="109"/>
    </row>
    <row r="223" ht="12.75">
      <c r="A223" s="109"/>
    </row>
    <row r="224" ht="12.75">
      <c r="A224" s="109"/>
    </row>
    <row r="225" ht="12.75">
      <c r="A225" s="109"/>
    </row>
    <row r="226" ht="12.75">
      <c r="A226" s="109"/>
    </row>
    <row r="227" ht="12.75">
      <c r="A227" s="109"/>
    </row>
    <row r="228" ht="12.75">
      <c r="A228" s="109"/>
    </row>
    <row r="229" ht="12.75">
      <c r="A229" s="109"/>
    </row>
    <row r="230" ht="12.75">
      <c r="A230" s="109"/>
    </row>
    <row r="231" ht="12.75">
      <c r="A231" s="109"/>
    </row>
    <row r="232" ht="12.75">
      <c r="A232" s="109"/>
    </row>
    <row r="233" ht="12.75">
      <c r="A233" s="109"/>
    </row>
    <row r="234" ht="12.75">
      <c r="A234" s="109"/>
    </row>
    <row r="235" ht="12.75">
      <c r="A235" s="109"/>
    </row>
    <row r="236" ht="12.75">
      <c r="A236" s="109"/>
    </row>
    <row r="237" ht="12.75">
      <c r="A237" s="109"/>
    </row>
    <row r="238" ht="12.75">
      <c r="A238" s="109"/>
    </row>
    <row r="239" ht="12.75">
      <c r="A239" s="109"/>
    </row>
    <row r="240" ht="12.75">
      <c r="A240" s="109"/>
    </row>
    <row r="241" ht="12.75">
      <c r="A241" s="109"/>
    </row>
    <row r="242" ht="12.75">
      <c r="A242" s="109"/>
    </row>
    <row r="243" ht="12.75">
      <c r="A243" s="109"/>
    </row>
    <row r="244" ht="12.75">
      <c r="A244" s="109"/>
    </row>
    <row r="245" ht="12.75">
      <c r="A245" s="109"/>
    </row>
    <row r="246" ht="12.75">
      <c r="A246" s="109"/>
    </row>
    <row r="247" ht="12.75">
      <c r="A247" s="109"/>
    </row>
    <row r="248" ht="12.75">
      <c r="A248" s="109"/>
    </row>
    <row r="249" ht="12.75">
      <c r="A249" s="109"/>
    </row>
    <row r="250" ht="12.75">
      <c r="A250" s="109"/>
    </row>
    <row r="251" ht="12.75">
      <c r="A251" s="109"/>
    </row>
    <row r="252" ht="12.75">
      <c r="A252" s="109"/>
    </row>
    <row r="253" ht="12.75">
      <c r="A253" s="109"/>
    </row>
    <row r="254" ht="12.75">
      <c r="A254" s="109"/>
    </row>
    <row r="255" ht="12.75">
      <c r="A255" s="109"/>
    </row>
    <row r="256" ht="12.75">
      <c r="A256" s="109"/>
    </row>
    <row r="257" ht="12.75">
      <c r="A257" s="109"/>
    </row>
    <row r="258" ht="12.75">
      <c r="A258" s="109"/>
    </row>
    <row r="259" ht="12.75">
      <c r="A259" s="109"/>
    </row>
    <row r="260" ht="12.75">
      <c r="A260" s="109"/>
    </row>
    <row r="261" ht="12.75">
      <c r="A261" s="109"/>
    </row>
    <row r="262" ht="12.75">
      <c r="A262" s="109"/>
    </row>
    <row r="263" ht="12.75">
      <c r="A263" s="109"/>
    </row>
    <row r="264" ht="12.75">
      <c r="A264" s="109"/>
    </row>
    <row r="265" ht="12.75">
      <c r="A265" s="109"/>
    </row>
    <row r="266" ht="12.75">
      <c r="A266" s="109"/>
    </row>
    <row r="267" ht="12.75">
      <c r="A267" s="109"/>
    </row>
    <row r="268" ht="12.75">
      <c r="A268" s="109"/>
    </row>
    <row r="269" ht="12.75">
      <c r="A269" s="109"/>
    </row>
    <row r="270" ht="12.75">
      <c r="A270" s="109"/>
    </row>
    <row r="271" ht="12.75">
      <c r="A271" s="109"/>
    </row>
    <row r="272" ht="12.75">
      <c r="A272" s="109"/>
    </row>
    <row r="273" ht="12.75">
      <c r="A273" s="109"/>
    </row>
    <row r="274" ht="12.75">
      <c r="A274" s="109"/>
    </row>
    <row r="275" ht="12.75">
      <c r="A275" s="109"/>
    </row>
    <row r="276" ht="12.75">
      <c r="A276" s="109"/>
    </row>
    <row r="277" ht="12.75">
      <c r="A277" s="109"/>
    </row>
    <row r="278" ht="12.75">
      <c r="A278" s="109"/>
    </row>
    <row r="279" ht="12.75">
      <c r="A279" s="109"/>
    </row>
    <row r="280" ht="12.75">
      <c r="A280" s="109"/>
    </row>
    <row r="281" ht="12.75">
      <c r="A281" s="109"/>
    </row>
    <row r="282" ht="12.75">
      <c r="A282" s="109"/>
    </row>
    <row r="283" ht="12.75">
      <c r="A283" s="109"/>
    </row>
    <row r="284" ht="12.75">
      <c r="A284" s="109"/>
    </row>
    <row r="285" ht="12.75">
      <c r="A285" s="109"/>
    </row>
    <row r="286" ht="12.75">
      <c r="A286" s="109"/>
    </row>
    <row r="287" ht="12.75">
      <c r="A287" s="109"/>
    </row>
    <row r="288" ht="12.75">
      <c r="A288" s="109"/>
    </row>
    <row r="289" ht="12.75">
      <c r="A289" s="109"/>
    </row>
    <row r="290" ht="12.75">
      <c r="A290" s="109"/>
    </row>
    <row r="291" ht="12.75">
      <c r="A291" s="109"/>
    </row>
    <row r="292" ht="12.75">
      <c r="A292" s="109"/>
    </row>
    <row r="293" ht="12.75">
      <c r="A293" s="109"/>
    </row>
    <row r="294" ht="12.75">
      <c r="A294" s="109"/>
    </row>
    <row r="295" ht="12.75">
      <c r="A295" s="109"/>
    </row>
    <row r="296" ht="12.75">
      <c r="A296" s="109"/>
    </row>
    <row r="297" ht="12.75">
      <c r="A297" s="109"/>
    </row>
    <row r="298" ht="12.75">
      <c r="A298" s="109"/>
    </row>
    <row r="299" ht="12.75">
      <c r="A299" s="109"/>
    </row>
    <row r="300" ht="12.75">
      <c r="A300" s="109"/>
    </row>
    <row r="301" ht="12.75">
      <c r="A301" s="109"/>
    </row>
    <row r="302" ht="12.75">
      <c r="A302" s="109"/>
    </row>
    <row r="303" ht="12.75">
      <c r="A303" s="109"/>
    </row>
    <row r="304" ht="12.75">
      <c r="A304" s="109"/>
    </row>
    <row r="305" ht="12.75">
      <c r="A305" s="109"/>
    </row>
    <row r="306" ht="12.75">
      <c r="A306" s="109"/>
    </row>
    <row r="307" ht="12.75">
      <c r="A307" s="109"/>
    </row>
    <row r="308" ht="12.75">
      <c r="A308" s="109"/>
    </row>
    <row r="309" ht="12.75">
      <c r="A309" s="109"/>
    </row>
    <row r="310" ht="12.75">
      <c r="A310" s="109"/>
    </row>
    <row r="311" ht="12.75">
      <c r="A311" s="109"/>
    </row>
    <row r="312" ht="12.75">
      <c r="A312" s="109"/>
    </row>
    <row r="313" ht="12.75">
      <c r="A313" s="109"/>
    </row>
    <row r="314" ht="12.75">
      <c r="A314" s="109"/>
    </row>
    <row r="315" ht="12.75">
      <c r="A315" s="109"/>
    </row>
    <row r="316" ht="12.75">
      <c r="A316" s="109"/>
    </row>
    <row r="317" ht="12.75">
      <c r="A317" s="109"/>
    </row>
    <row r="318" ht="12.75">
      <c r="A318" s="109"/>
    </row>
    <row r="319" ht="12.75">
      <c r="A319" s="109"/>
    </row>
    <row r="320" ht="12.75">
      <c r="A320" s="109"/>
    </row>
    <row r="321" ht="12.75">
      <c r="A321" s="109"/>
    </row>
    <row r="322" ht="12.75">
      <c r="A322" s="109"/>
    </row>
    <row r="323" ht="12.75">
      <c r="A323" s="109"/>
    </row>
    <row r="324" ht="12.75">
      <c r="A324" s="109"/>
    </row>
    <row r="325" ht="12.75">
      <c r="A325" s="109"/>
    </row>
    <row r="326" ht="12.75">
      <c r="A326" s="109"/>
    </row>
    <row r="327" ht="12.75">
      <c r="A327" s="109"/>
    </row>
    <row r="328" ht="12.75">
      <c r="A328" s="109"/>
    </row>
    <row r="329" ht="12.75">
      <c r="A329" s="109"/>
    </row>
    <row r="330" ht="12.75">
      <c r="A330" s="109"/>
    </row>
    <row r="331" ht="12.75">
      <c r="A331" s="109"/>
    </row>
    <row r="332" ht="12.75">
      <c r="A332" s="109"/>
    </row>
    <row r="333" ht="12.75">
      <c r="A333" s="109"/>
    </row>
    <row r="334" ht="12.75">
      <c r="A334" s="109"/>
    </row>
    <row r="335" ht="12.75">
      <c r="A335" s="109"/>
    </row>
    <row r="336" ht="12.75">
      <c r="A336" s="109"/>
    </row>
    <row r="337" ht="12.75">
      <c r="A337" s="109"/>
    </row>
    <row r="338" ht="12.75">
      <c r="A338" s="109"/>
    </row>
    <row r="339" ht="12.75">
      <c r="A339" s="109"/>
    </row>
    <row r="340" ht="12.75">
      <c r="A340" s="109"/>
    </row>
    <row r="341" ht="12.75">
      <c r="A341" s="109"/>
    </row>
    <row r="342" ht="12.75">
      <c r="A342" s="109"/>
    </row>
    <row r="343" ht="12.75">
      <c r="A343" s="109"/>
    </row>
    <row r="344" ht="12.75">
      <c r="A344" s="109"/>
    </row>
    <row r="345" ht="12.75">
      <c r="A345" s="109"/>
    </row>
    <row r="346" ht="12.75">
      <c r="A346" s="109"/>
    </row>
    <row r="347" ht="12.75">
      <c r="A347" s="109"/>
    </row>
    <row r="348" ht="12.75">
      <c r="A348" s="109"/>
    </row>
    <row r="349" ht="12.75">
      <c r="A349" s="109"/>
    </row>
    <row r="350" ht="12.75">
      <c r="A350" s="109"/>
    </row>
    <row r="351" ht="12.75">
      <c r="A351" s="109"/>
    </row>
    <row r="352" ht="12.75">
      <c r="A352" s="109"/>
    </row>
    <row r="353" ht="12.75">
      <c r="A353" s="109"/>
    </row>
    <row r="354" ht="12.75">
      <c r="A354" s="109"/>
    </row>
    <row r="355" ht="12.75">
      <c r="A355" s="109"/>
    </row>
    <row r="356" ht="12.75">
      <c r="A356" s="109"/>
    </row>
    <row r="357" ht="12.75">
      <c r="A357" s="109"/>
    </row>
    <row r="358" ht="12.75">
      <c r="A358" s="109"/>
    </row>
    <row r="359" ht="12.75">
      <c r="A359" s="109"/>
    </row>
    <row r="360" ht="12.75">
      <c r="A360" s="109"/>
    </row>
    <row r="361" ht="12.75">
      <c r="A361" s="109"/>
    </row>
    <row r="362" ht="12.75">
      <c r="A362" s="109"/>
    </row>
    <row r="363" ht="12.75">
      <c r="A363" s="109"/>
    </row>
    <row r="364" ht="12.75">
      <c r="A364" s="109"/>
    </row>
    <row r="365" ht="12.75">
      <c r="A365" s="109"/>
    </row>
    <row r="366" ht="12.75">
      <c r="A366" s="109"/>
    </row>
    <row r="367" ht="12.75">
      <c r="A367" s="109"/>
    </row>
    <row r="368" ht="12.75">
      <c r="A368" s="109"/>
    </row>
    <row r="369" ht="12.75">
      <c r="A369" s="109"/>
    </row>
    <row r="370" ht="12.75">
      <c r="A370" s="109"/>
    </row>
    <row r="371" ht="12.75">
      <c r="A371" s="109"/>
    </row>
    <row r="372" ht="12.75">
      <c r="A372" s="109"/>
    </row>
    <row r="373" ht="12.75">
      <c r="A373" s="109"/>
    </row>
    <row r="374" ht="12.75">
      <c r="A374" s="109"/>
    </row>
    <row r="375" ht="12.75">
      <c r="A375" s="109"/>
    </row>
    <row r="376" ht="12.75">
      <c r="A376" s="109"/>
    </row>
    <row r="377" ht="12.75">
      <c r="A377" s="109"/>
    </row>
    <row r="378" ht="12.75">
      <c r="A378" s="109"/>
    </row>
    <row r="379" ht="12.75">
      <c r="A379" s="109"/>
    </row>
    <row r="380" ht="12.75">
      <c r="A380" s="109"/>
    </row>
    <row r="381" ht="12.75">
      <c r="A381" s="109"/>
    </row>
    <row r="382" ht="12.75">
      <c r="A382" s="109"/>
    </row>
    <row r="383" ht="12.75">
      <c r="A383" s="109"/>
    </row>
    <row r="384" ht="12.75">
      <c r="A384" s="109"/>
    </row>
    <row r="385" ht="12.75">
      <c r="A385" s="109"/>
    </row>
    <row r="386" ht="12.75">
      <c r="A386" s="109"/>
    </row>
    <row r="387" ht="12.75">
      <c r="A387" s="109"/>
    </row>
    <row r="388" ht="12.75">
      <c r="A388" s="109"/>
    </row>
    <row r="389" ht="12.75">
      <c r="A389" s="109"/>
    </row>
    <row r="390" ht="12.75">
      <c r="A390" s="109"/>
    </row>
    <row r="391" ht="12.75">
      <c r="A391" s="109"/>
    </row>
    <row r="392" ht="12.75">
      <c r="A392" s="109"/>
    </row>
    <row r="393" ht="12.75">
      <c r="A393" s="109"/>
    </row>
    <row r="394" ht="12.75">
      <c r="A394" s="109"/>
    </row>
    <row r="395" ht="12.75">
      <c r="A395" s="109"/>
    </row>
    <row r="396" ht="12.75">
      <c r="A396" s="109"/>
    </row>
    <row r="397" ht="12.75">
      <c r="A397" s="109"/>
    </row>
    <row r="398" ht="12.75">
      <c r="A398" s="109"/>
    </row>
    <row r="399" ht="12.75">
      <c r="A399" s="109"/>
    </row>
    <row r="400" ht="12.75">
      <c r="A400" s="109"/>
    </row>
    <row r="401" ht="12.75">
      <c r="A401" s="109"/>
    </row>
    <row r="402" ht="12.75">
      <c r="A402" s="109"/>
    </row>
    <row r="403" ht="12.75">
      <c r="A403" s="109"/>
    </row>
    <row r="404" ht="12.75">
      <c r="A404" s="109"/>
    </row>
    <row r="405" ht="12.75">
      <c r="A405" s="109"/>
    </row>
    <row r="406" ht="12.75">
      <c r="A406" s="109"/>
    </row>
    <row r="407" ht="12.75">
      <c r="A407" s="109"/>
    </row>
    <row r="408" ht="12.75">
      <c r="A408" s="109"/>
    </row>
    <row r="409" ht="12.75">
      <c r="A409" s="109"/>
    </row>
    <row r="410" ht="12.75">
      <c r="A410" s="109"/>
    </row>
    <row r="411" ht="12.75">
      <c r="A411" s="109"/>
    </row>
    <row r="412" ht="12.75">
      <c r="A412" s="109"/>
    </row>
    <row r="413" ht="12.75">
      <c r="A413" s="109"/>
    </row>
    <row r="414" ht="12.75">
      <c r="A414" s="109"/>
    </row>
    <row r="415" ht="12.75">
      <c r="A415" s="109"/>
    </row>
    <row r="416" ht="12.75">
      <c r="A416" s="109"/>
    </row>
    <row r="417" ht="12.75">
      <c r="A417" s="109"/>
    </row>
    <row r="418" ht="12.75">
      <c r="A418" s="109"/>
    </row>
    <row r="419" ht="12.75">
      <c r="A419" s="109"/>
    </row>
    <row r="420" ht="12.75">
      <c r="A420" s="109"/>
    </row>
    <row r="421" ht="12.75">
      <c r="A421" s="109"/>
    </row>
    <row r="422" ht="12.75">
      <c r="A422" s="109"/>
    </row>
    <row r="423" ht="12.75">
      <c r="A423" s="109"/>
    </row>
    <row r="424" ht="12.75">
      <c r="A424" s="109"/>
    </row>
    <row r="425" ht="12.75">
      <c r="A425" s="109"/>
    </row>
    <row r="426" ht="12.75">
      <c r="A426" s="109"/>
    </row>
    <row r="427" ht="12.75">
      <c r="A427" s="109"/>
    </row>
    <row r="428" ht="12.75">
      <c r="A428" s="109"/>
    </row>
    <row r="429" ht="12.75">
      <c r="A429" s="109"/>
    </row>
    <row r="430" ht="12.75">
      <c r="A430" s="109"/>
    </row>
    <row r="431" ht="12.75">
      <c r="A431" s="109"/>
    </row>
    <row r="432" ht="12.75">
      <c r="A432" s="109"/>
    </row>
    <row r="433" ht="12.75">
      <c r="A433" s="109"/>
    </row>
    <row r="434" ht="12.75">
      <c r="A434" s="109"/>
    </row>
    <row r="435" ht="12.75">
      <c r="A435" s="109"/>
    </row>
    <row r="436" ht="12.75">
      <c r="A436" s="109"/>
    </row>
    <row r="437" ht="12.75">
      <c r="A437" s="109"/>
    </row>
    <row r="438" ht="12.75">
      <c r="A438" s="109"/>
    </row>
    <row r="439" ht="12.75">
      <c r="A439" s="109"/>
    </row>
    <row r="440" ht="12.75">
      <c r="A440" s="109"/>
    </row>
    <row r="441" ht="12.75">
      <c r="A441" s="109"/>
    </row>
    <row r="442" ht="12.75">
      <c r="A442" s="109"/>
    </row>
    <row r="443" ht="12.75">
      <c r="A443" s="109"/>
    </row>
    <row r="444" ht="12.75">
      <c r="A444" s="109"/>
    </row>
    <row r="445" ht="12.75">
      <c r="A445" s="109"/>
    </row>
    <row r="446" ht="12.75">
      <c r="A446" s="109"/>
    </row>
    <row r="447" ht="12.75">
      <c r="A447" s="109"/>
    </row>
    <row r="448" ht="12.75">
      <c r="A448" s="109"/>
    </row>
    <row r="449" ht="12.75">
      <c r="A449" s="109"/>
    </row>
    <row r="450" ht="12.75">
      <c r="A450" s="109"/>
    </row>
    <row r="451" ht="12.75">
      <c r="A451" s="109"/>
    </row>
    <row r="452" ht="12.75">
      <c r="A452" s="109"/>
    </row>
    <row r="453" ht="12.75">
      <c r="A453" s="109"/>
    </row>
    <row r="454" ht="12.75">
      <c r="A454" s="109"/>
    </row>
    <row r="455" ht="12.75">
      <c r="A455" s="109"/>
    </row>
    <row r="456" ht="12.75">
      <c r="A456" s="109"/>
    </row>
    <row r="457" ht="12.75">
      <c r="A457" s="109"/>
    </row>
    <row r="458" ht="12.75">
      <c r="A458" s="109"/>
    </row>
    <row r="459" ht="12.75">
      <c r="A459" s="109"/>
    </row>
    <row r="460" ht="12.75">
      <c r="A460" s="109"/>
    </row>
    <row r="461" ht="12.75">
      <c r="A461" s="109"/>
    </row>
    <row r="462" ht="12.75">
      <c r="A462" s="109"/>
    </row>
    <row r="463" ht="12.75">
      <c r="A463" s="109"/>
    </row>
    <row r="464" ht="12.75">
      <c r="A464" s="109"/>
    </row>
    <row r="465" ht="12.75">
      <c r="A465" s="109"/>
    </row>
    <row r="466" ht="12.75">
      <c r="A466" s="109"/>
    </row>
    <row r="467" ht="12.75">
      <c r="A467" s="109"/>
    </row>
    <row r="468" ht="12.75">
      <c r="A468" s="109"/>
    </row>
    <row r="469" ht="12.75">
      <c r="A469" s="109"/>
    </row>
    <row r="470" ht="12.75">
      <c r="A470" s="109"/>
    </row>
    <row r="471" ht="12.75">
      <c r="A471" s="109"/>
    </row>
    <row r="472" ht="12.75">
      <c r="A472" s="109"/>
    </row>
    <row r="473" ht="12.75">
      <c r="A473" s="109"/>
    </row>
    <row r="474" ht="12.75">
      <c r="A474" s="109"/>
    </row>
    <row r="475" ht="12.75">
      <c r="A475" s="109"/>
    </row>
    <row r="476" ht="12.75">
      <c r="A476" s="109"/>
    </row>
    <row r="477" ht="12.75">
      <c r="A477" s="109"/>
    </row>
    <row r="478" ht="12.75">
      <c r="A478" s="109"/>
    </row>
    <row r="479" ht="12.75">
      <c r="A479" s="109"/>
    </row>
    <row r="480" ht="12.75">
      <c r="A480" s="109"/>
    </row>
    <row r="481" ht="12.75">
      <c r="A481" s="109"/>
    </row>
    <row r="482" ht="12.75">
      <c r="A482" s="109"/>
    </row>
    <row r="483" ht="12.75">
      <c r="A483" s="109"/>
    </row>
    <row r="484" ht="12.75">
      <c r="A484" s="109"/>
    </row>
    <row r="485" ht="12.75">
      <c r="A485" s="109"/>
    </row>
    <row r="486" ht="12.75">
      <c r="A486" s="109"/>
    </row>
    <row r="487" ht="12.75">
      <c r="A487" s="109"/>
    </row>
    <row r="488" ht="12.75">
      <c r="A488" s="109"/>
    </row>
    <row r="489" ht="12.75">
      <c r="A489" s="109"/>
    </row>
    <row r="490" ht="12.75">
      <c r="A490" s="109"/>
    </row>
    <row r="491" ht="12.75">
      <c r="A491" s="109"/>
    </row>
    <row r="492" ht="12.75">
      <c r="A492" s="109"/>
    </row>
    <row r="493" ht="12.75">
      <c r="A493" s="109"/>
    </row>
    <row r="494" ht="12.75">
      <c r="A494" s="109"/>
    </row>
    <row r="495" ht="12.75">
      <c r="A495" s="109"/>
    </row>
    <row r="496" ht="12.75">
      <c r="A496" s="109"/>
    </row>
    <row r="497" ht="12.75">
      <c r="A497" s="109"/>
    </row>
    <row r="498" ht="12.75">
      <c r="A498" s="109"/>
    </row>
    <row r="499" ht="12.75">
      <c r="A499" s="109"/>
    </row>
    <row r="500" ht="12.75">
      <c r="A500" s="109"/>
    </row>
    <row r="501" ht="12.75">
      <c r="A501" s="109"/>
    </row>
    <row r="502" ht="12.75">
      <c r="A502" s="109"/>
    </row>
    <row r="503" ht="12.75">
      <c r="A503" s="109"/>
    </row>
    <row r="504" ht="12.75">
      <c r="A504" s="109"/>
    </row>
    <row r="505" ht="12.75">
      <c r="A505" s="109"/>
    </row>
    <row r="506" ht="12.75">
      <c r="A506" s="109"/>
    </row>
    <row r="507" ht="12.75">
      <c r="A507" s="109"/>
    </row>
    <row r="508" ht="12.75">
      <c r="A508" s="109"/>
    </row>
    <row r="509" ht="12.75">
      <c r="A509" s="109"/>
    </row>
    <row r="510" ht="12.75">
      <c r="A510" s="109"/>
    </row>
    <row r="511" ht="12.75">
      <c r="A511" s="109"/>
    </row>
    <row r="512" ht="12.75">
      <c r="A512" s="109"/>
    </row>
    <row r="513" ht="12.75">
      <c r="A513" s="109"/>
    </row>
    <row r="514" ht="12.75">
      <c r="A514" s="109"/>
    </row>
    <row r="515" ht="12.75">
      <c r="A515" s="109"/>
    </row>
    <row r="516" ht="12.75">
      <c r="A516" s="109"/>
    </row>
    <row r="517" ht="12.75">
      <c r="A517" s="109"/>
    </row>
    <row r="518" ht="12.75">
      <c r="A518" s="109"/>
    </row>
    <row r="519" ht="12.75">
      <c r="A519" s="109"/>
    </row>
    <row r="520" ht="12.75">
      <c r="A520" s="109"/>
    </row>
    <row r="521" ht="12.75">
      <c r="A521" s="109"/>
    </row>
    <row r="522" ht="12.75">
      <c r="A522" s="109"/>
    </row>
    <row r="523" ht="12.75">
      <c r="A523" s="109"/>
    </row>
    <row r="524" ht="12.75">
      <c r="A524" s="109"/>
    </row>
    <row r="525" ht="12.75">
      <c r="A525" s="109"/>
    </row>
    <row r="526" ht="12.75">
      <c r="A526" s="109"/>
    </row>
    <row r="527" ht="12.75">
      <c r="A527" s="109"/>
    </row>
    <row r="528" ht="12.75">
      <c r="A528" s="109"/>
    </row>
    <row r="529" ht="12.75">
      <c r="A529" s="109"/>
    </row>
    <row r="530" ht="12.75">
      <c r="A530" s="109"/>
    </row>
    <row r="531" ht="12.75">
      <c r="A531" s="109"/>
    </row>
    <row r="532" ht="12.75">
      <c r="A532" s="109"/>
    </row>
    <row r="533" ht="12.75">
      <c r="A533" s="109"/>
    </row>
    <row r="534" ht="12.75">
      <c r="A534" s="109"/>
    </row>
    <row r="535" ht="12.75">
      <c r="A535" s="109"/>
    </row>
    <row r="536" ht="12.75">
      <c r="A536" s="109"/>
    </row>
    <row r="537" ht="12.75">
      <c r="A537" s="109"/>
    </row>
    <row r="538" ht="12.75">
      <c r="A538" s="109"/>
    </row>
    <row r="539" ht="12.75">
      <c r="A539" s="109"/>
    </row>
    <row r="540" ht="12.75">
      <c r="A540" s="109"/>
    </row>
    <row r="541" ht="12.75">
      <c r="A541" s="109"/>
    </row>
    <row r="542" ht="12.75">
      <c r="A542" s="109"/>
    </row>
    <row r="543" ht="12.75">
      <c r="A543" s="109"/>
    </row>
    <row r="544" ht="12.75">
      <c r="A544" s="109"/>
    </row>
    <row r="545" ht="12.75">
      <c r="A545" s="109"/>
    </row>
    <row r="546" ht="12.75">
      <c r="A546" s="109"/>
    </row>
    <row r="547" ht="12.75">
      <c r="A547" s="109"/>
    </row>
    <row r="548" ht="12.75">
      <c r="A548" s="109"/>
    </row>
    <row r="549" ht="12.75">
      <c r="A549" s="109"/>
    </row>
    <row r="550" ht="12.75">
      <c r="A550" s="109"/>
    </row>
    <row r="551" ht="12.75">
      <c r="A551" s="109"/>
    </row>
    <row r="552" ht="12.75">
      <c r="A552" s="109"/>
    </row>
    <row r="553" ht="12.75">
      <c r="A553" s="109"/>
    </row>
    <row r="554" ht="12.75">
      <c r="A554" s="109"/>
    </row>
    <row r="555" ht="12.75">
      <c r="A555" s="109"/>
    </row>
    <row r="556" ht="12.75">
      <c r="A556" s="109"/>
    </row>
    <row r="557" ht="12.75">
      <c r="A557" s="109"/>
    </row>
    <row r="558" ht="12.75">
      <c r="A558" s="109"/>
    </row>
    <row r="559" ht="12.75">
      <c r="A559" s="109"/>
    </row>
    <row r="560" ht="12.75">
      <c r="A560" s="109"/>
    </row>
    <row r="561" ht="12.75">
      <c r="A561" s="109"/>
    </row>
    <row r="562" ht="12.75">
      <c r="A562" s="109"/>
    </row>
    <row r="563" ht="12.75">
      <c r="A563" s="109"/>
    </row>
    <row r="564" ht="12.75">
      <c r="A564" s="109"/>
    </row>
    <row r="565" ht="12.75">
      <c r="A565" s="109"/>
    </row>
    <row r="566" ht="12.75">
      <c r="A566" s="109"/>
    </row>
    <row r="567" ht="12.75">
      <c r="A567" s="109"/>
    </row>
    <row r="568" ht="12.75">
      <c r="A568" s="109"/>
    </row>
    <row r="569" ht="12.75">
      <c r="A569" s="109"/>
    </row>
    <row r="570" ht="12.75">
      <c r="A570" s="109"/>
    </row>
    <row r="571" ht="12.75">
      <c r="A571" s="109"/>
    </row>
    <row r="572" ht="12.75">
      <c r="A572" s="109"/>
    </row>
    <row r="573" ht="12.75">
      <c r="A573" s="109"/>
    </row>
    <row r="574" ht="12.75">
      <c r="A574" s="109"/>
    </row>
    <row r="575" ht="12.75">
      <c r="A575" s="109"/>
    </row>
    <row r="576" ht="12.75">
      <c r="A576" s="109"/>
    </row>
    <row r="577" ht="12.75">
      <c r="A577" s="109"/>
    </row>
    <row r="578" ht="12.75">
      <c r="A578" s="109"/>
    </row>
    <row r="579" ht="12.75">
      <c r="A579" s="109"/>
    </row>
    <row r="580" ht="12.75">
      <c r="A580" s="109"/>
    </row>
    <row r="581" ht="12.75">
      <c r="A581" s="109"/>
    </row>
    <row r="582" ht="12.75">
      <c r="A582" s="109"/>
    </row>
    <row r="583" ht="12.75">
      <c r="A583" s="109"/>
    </row>
    <row r="584" ht="12.75">
      <c r="A584" s="109"/>
    </row>
    <row r="585" ht="12.75">
      <c r="A585" s="109"/>
    </row>
    <row r="586" ht="12.75">
      <c r="A586" s="109"/>
    </row>
    <row r="587" ht="12.75">
      <c r="A587" s="109"/>
    </row>
    <row r="588" ht="12.75">
      <c r="A588" s="109"/>
    </row>
    <row r="589" ht="12.75">
      <c r="A589" s="109"/>
    </row>
    <row r="590" ht="12.75">
      <c r="A590" s="109"/>
    </row>
    <row r="591" ht="12.75">
      <c r="A591" s="109"/>
    </row>
    <row r="592" ht="12.75">
      <c r="A592" s="109"/>
    </row>
    <row r="593" ht="12.75">
      <c r="A593" s="109"/>
    </row>
    <row r="594" ht="12.75">
      <c r="A594" s="109"/>
    </row>
    <row r="595" ht="12.75">
      <c r="A595" s="109"/>
    </row>
    <row r="596" ht="12.75">
      <c r="A596" s="109"/>
    </row>
    <row r="597" ht="12.75">
      <c r="A597" s="109"/>
    </row>
    <row r="598" ht="12.75">
      <c r="A598" s="109"/>
    </row>
    <row r="599" ht="12.75">
      <c r="A599" s="109"/>
    </row>
    <row r="600" ht="12.75">
      <c r="A600" s="109"/>
    </row>
    <row r="601" ht="12.75">
      <c r="A601" s="109"/>
    </row>
    <row r="602" ht="12.75">
      <c r="A602" s="109"/>
    </row>
    <row r="603" ht="12.75">
      <c r="A603" s="109"/>
    </row>
    <row r="604" ht="12.75">
      <c r="A604" s="109"/>
    </row>
    <row r="605" ht="12.75">
      <c r="A605" s="109"/>
    </row>
    <row r="606" ht="12.75">
      <c r="A606" s="109"/>
    </row>
    <row r="607" ht="12.75">
      <c r="A607" s="109"/>
    </row>
    <row r="608" ht="12.75">
      <c r="A608" s="109"/>
    </row>
    <row r="609" ht="12.75">
      <c r="A609" s="109"/>
    </row>
    <row r="610" ht="12.75">
      <c r="A610" s="109"/>
    </row>
    <row r="611" ht="12.75">
      <c r="A611" s="109"/>
    </row>
    <row r="612" ht="12.75">
      <c r="A612" s="109"/>
    </row>
    <row r="613" ht="12.75">
      <c r="A613" s="109"/>
    </row>
    <row r="614" ht="12.75">
      <c r="A614" s="109"/>
    </row>
    <row r="615" ht="12.75">
      <c r="A615" s="109"/>
    </row>
    <row r="616" ht="12.75">
      <c r="A616" s="109"/>
    </row>
    <row r="617" ht="12.75">
      <c r="A617" s="109"/>
    </row>
    <row r="618" ht="12.75">
      <c r="A618" s="109"/>
    </row>
    <row r="619" ht="12.75">
      <c r="A619" s="109"/>
    </row>
    <row r="620" ht="12.75">
      <c r="A620" s="109"/>
    </row>
    <row r="621" ht="12.75">
      <c r="A621" s="109"/>
    </row>
    <row r="622" ht="12.75">
      <c r="A622" s="109"/>
    </row>
    <row r="623" ht="12.75">
      <c r="A623" s="109"/>
    </row>
    <row r="624" ht="12.75">
      <c r="A624" s="109"/>
    </row>
    <row r="625" ht="12.75">
      <c r="A625" s="109"/>
    </row>
    <row r="626" ht="12.75">
      <c r="A626" s="109"/>
    </row>
    <row r="627" ht="12.75">
      <c r="A627" s="109"/>
    </row>
    <row r="628" ht="12.75">
      <c r="A628" s="109"/>
    </row>
    <row r="629" ht="12.75">
      <c r="A629" s="109"/>
    </row>
    <row r="630" ht="12.75">
      <c r="A630" s="109"/>
    </row>
    <row r="631" ht="12.75">
      <c r="A631" s="109"/>
    </row>
    <row r="632" ht="12.75">
      <c r="A632" s="109"/>
    </row>
    <row r="633" ht="12.75">
      <c r="A633" s="109"/>
    </row>
    <row r="634" ht="12.75">
      <c r="A634" s="109"/>
    </row>
    <row r="635" ht="12.75">
      <c r="A635" s="109"/>
    </row>
    <row r="636" ht="12.75">
      <c r="A636" s="109"/>
    </row>
    <row r="637" ht="12.75">
      <c r="A637" s="109"/>
    </row>
    <row r="638" ht="12.75">
      <c r="A638" s="109"/>
    </row>
    <row r="639" ht="12.75">
      <c r="A639" s="109"/>
    </row>
    <row r="640" ht="12.75">
      <c r="A640" s="109"/>
    </row>
    <row r="641" ht="12.75">
      <c r="A641" s="109"/>
    </row>
    <row r="642" ht="12.75">
      <c r="A642" s="109"/>
    </row>
    <row r="643" ht="12.75">
      <c r="A643" s="109"/>
    </row>
    <row r="644" ht="12.75">
      <c r="A644" s="109"/>
    </row>
    <row r="645" ht="12.75">
      <c r="A645" s="109"/>
    </row>
    <row r="646" ht="12.75">
      <c r="A646" s="109"/>
    </row>
    <row r="647" ht="12.75">
      <c r="A647" s="109"/>
    </row>
    <row r="648" ht="12.75">
      <c r="A648" s="109"/>
    </row>
    <row r="649" ht="12.75">
      <c r="A649" s="109"/>
    </row>
    <row r="650" ht="12.75">
      <c r="A650" s="109"/>
    </row>
    <row r="651" ht="12.75">
      <c r="A651" s="109"/>
    </row>
    <row r="652" ht="12.75">
      <c r="A652" s="109"/>
    </row>
    <row r="653" ht="12.75">
      <c r="A653" s="109"/>
    </row>
    <row r="654" ht="12.75">
      <c r="A654" s="109"/>
    </row>
    <row r="655" ht="12.75">
      <c r="A655" s="109"/>
    </row>
    <row r="656" ht="12.75">
      <c r="A656" s="109"/>
    </row>
    <row r="657" ht="12.75">
      <c r="A657" s="109"/>
    </row>
    <row r="658" ht="12.75">
      <c r="A658" s="109"/>
    </row>
    <row r="659" ht="12.75">
      <c r="A659" s="109"/>
    </row>
    <row r="660" ht="12.75">
      <c r="A660" s="109"/>
    </row>
    <row r="661" ht="12.75">
      <c r="A661" s="109"/>
    </row>
    <row r="662" ht="12.75">
      <c r="A662" s="109"/>
    </row>
    <row r="663" ht="12.75">
      <c r="A663" s="109"/>
    </row>
    <row r="664" ht="12.75">
      <c r="A664" s="109"/>
    </row>
    <row r="665" ht="12.75">
      <c r="A665" s="109"/>
    </row>
    <row r="666" ht="12.75">
      <c r="A666" s="109"/>
    </row>
    <row r="667" ht="12.75">
      <c r="A667" s="109"/>
    </row>
    <row r="668" ht="12.75">
      <c r="A668" s="109"/>
    </row>
    <row r="669" ht="12.75">
      <c r="A669" s="109"/>
    </row>
    <row r="670" ht="12.75">
      <c r="A670" s="109"/>
    </row>
    <row r="671" ht="12.75">
      <c r="A671" s="109"/>
    </row>
    <row r="672" ht="12.75">
      <c r="A672" s="109"/>
    </row>
    <row r="673" ht="12.75">
      <c r="A673" s="109"/>
    </row>
    <row r="674" ht="12.75">
      <c r="A674" s="109"/>
    </row>
    <row r="675" ht="12.75">
      <c r="A675" s="109"/>
    </row>
    <row r="676" ht="12.75">
      <c r="A676" s="109"/>
    </row>
    <row r="677" ht="12.75">
      <c r="A677" s="109"/>
    </row>
    <row r="678" ht="12.75">
      <c r="A678" s="109"/>
    </row>
    <row r="679" ht="12.75">
      <c r="A679" s="109"/>
    </row>
    <row r="680" ht="12.75">
      <c r="A680" s="109"/>
    </row>
    <row r="681" ht="12.75">
      <c r="A681" s="109"/>
    </row>
    <row r="682" ht="12.75">
      <c r="A682" s="109"/>
    </row>
    <row r="683" ht="12.75">
      <c r="A683" s="109"/>
    </row>
    <row r="684" ht="12.75">
      <c r="A684" s="109"/>
    </row>
    <row r="685" ht="12.75">
      <c r="A685" s="109"/>
    </row>
    <row r="686" ht="12.75">
      <c r="A686" s="109"/>
    </row>
    <row r="687" ht="12.75">
      <c r="A687" s="109"/>
    </row>
    <row r="688" ht="12.75">
      <c r="A688" s="109"/>
    </row>
    <row r="689" ht="12.75">
      <c r="A689" s="109"/>
    </row>
    <row r="690" ht="12.75">
      <c r="A690" s="109"/>
    </row>
    <row r="691" ht="12.75">
      <c r="A691" s="109"/>
    </row>
    <row r="692" ht="12.75">
      <c r="A692" s="109"/>
    </row>
    <row r="693" ht="12.75">
      <c r="A693" s="109"/>
    </row>
    <row r="694" ht="12.75">
      <c r="A694" s="109"/>
    </row>
    <row r="695" ht="12.75">
      <c r="A695" s="109"/>
    </row>
    <row r="696" ht="12.75">
      <c r="A696" s="109"/>
    </row>
    <row r="697" ht="12.75">
      <c r="A697" s="109"/>
    </row>
    <row r="698" ht="12.75">
      <c r="A698" s="109"/>
    </row>
    <row r="699" ht="12.75">
      <c r="A699" s="109"/>
    </row>
    <row r="700" ht="12.75">
      <c r="A700" s="109"/>
    </row>
    <row r="701" ht="12.75">
      <c r="A701" s="109"/>
    </row>
    <row r="702" ht="12.75">
      <c r="A702" s="109"/>
    </row>
    <row r="703" ht="12.75">
      <c r="A703" s="109"/>
    </row>
    <row r="704" ht="12.75">
      <c r="A704" s="109"/>
    </row>
    <row r="705" ht="12.75">
      <c r="A705" s="109"/>
    </row>
    <row r="706" ht="12.75">
      <c r="A706" s="109"/>
    </row>
    <row r="707" ht="12.75">
      <c r="A707" s="109"/>
    </row>
    <row r="708" ht="12.75">
      <c r="A708" s="109"/>
    </row>
    <row r="709" ht="12.75">
      <c r="A709" s="109"/>
    </row>
    <row r="710" ht="12.75">
      <c r="A710" s="109"/>
    </row>
    <row r="711" ht="12.75">
      <c r="A711" s="109"/>
    </row>
    <row r="712" ht="12.75">
      <c r="A712" s="109"/>
    </row>
    <row r="713" ht="12.75">
      <c r="A713" s="109"/>
    </row>
    <row r="714" ht="12.75">
      <c r="A714" s="109"/>
    </row>
    <row r="715" ht="12.75">
      <c r="A715" s="109"/>
    </row>
    <row r="716" ht="12.75">
      <c r="A716" s="109"/>
    </row>
    <row r="717" ht="12.75">
      <c r="A717" s="109"/>
    </row>
    <row r="718" ht="12.75">
      <c r="A718" s="109"/>
    </row>
    <row r="719" ht="12.75">
      <c r="A719" s="109"/>
    </row>
    <row r="720" ht="12.75">
      <c r="A720" s="109"/>
    </row>
    <row r="721" ht="12.75">
      <c r="A721" s="109"/>
    </row>
    <row r="722" ht="12.75">
      <c r="A722" s="109"/>
    </row>
    <row r="723" ht="12.75">
      <c r="A723" s="109"/>
    </row>
    <row r="724" ht="12.75">
      <c r="A724" s="109"/>
    </row>
    <row r="725" ht="12.75">
      <c r="A725" s="109"/>
    </row>
    <row r="726" ht="12.75">
      <c r="A726" s="109"/>
    </row>
    <row r="727" ht="12.75">
      <c r="A727" s="109"/>
    </row>
    <row r="728" ht="12.75">
      <c r="A728" s="109"/>
    </row>
    <row r="729" ht="12.75">
      <c r="A729" s="109"/>
    </row>
    <row r="730" ht="12.75">
      <c r="A730" s="109"/>
    </row>
    <row r="731" ht="12.75">
      <c r="A731" s="109"/>
    </row>
    <row r="732" ht="12.75">
      <c r="A732" s="109"/>
    </row>
    <row r="733" ht="12.75">
      <c r="A733" s="109"/>
    </row>
    <row r="734" ht="12.75">
      <c r="A734" s="109"/>
    </row>
    <row r="735" ht="12.75">
      <c r="A735" s="109"/>
    </row>
    <row r="736" ht="12.75">
      <c r="A736" s="109"/>
    </row>
    <row r="737" ht="12.75">
      <c r="A737" s="109"/>
    </row>
    <row r="738" ht="12.75">
      <c r="A738" s="109"/>
    </row>
    <row r="739" ht="12.75">
      <c r="A739" s="109"/>
    </row>
    <row r="740" ht="12.75">
      <c r="A740" s="109"/>
    </row>
    <row r="741" ht="12.75">
      <c r="A741" s="109"/>
    </row>
    <row r="742" ht="12.75">
      <c r="A742" s="109"/>
    </row>
    <row r="743" ht="12.75">
      <c r="A743" s="109"/>
    </row>
    <row r="744" ht="12.75">
      <c r="A744" s="109"/>
    </row>
    <row r="745" ht="12.75">
      <c r="A745" s="109"/>
    </row>
    <row r="746" ht="12.75">
      <c r="A746" s="109"/>
    </row>
    <row r="747" ht="12.75">
      <c r="A747" s="109"/>
    </row>
    <row r="748" ht="12.75">
      <c r="A748" s="109"/>
    </row>
    <row r="749" ht="12.75">
      <c r="A749" s="109"/>
    </row>
    <row r="750" ht="12.75">
      <c r="A750" s="109"/>
    </row>
    <row r="751" ht="12.75">
      <c r="A751" s="109"/>
    </row>
    <row r="752" ht="12.75">
      <c r="A752" s="109"/>
    </row>
    <row r="753" ht="12.75">
      <c r="A753" s="109"/>
    </row>
    <row r="754" ht="12.75">
      <c r="A754" s="109"/>
    </row>
    <row r="755" ht="12.75">
      <c r="A755" s="109"/>
    </row>
    <row r="756" ht="12.75">
      <c r="A756" s="109"/>
    </row>
    <row r="757" ht="12.75">
      <c r="A757" s="109"/>
    </row>
    <row r="758" ht="12.75">
      <c r="A758" s="109"/>
    </row>
    <row r="759" ht="12.75">
      <c r="A759" s="109"/>
    </row>
    <row r="760" ht="12.75">
      <c r="A760" s="109"/>
    </row>
    <row r="761" ht="12.75">
      <c r="A761" s="109"/>
    </row>
    <row r="762" ht="12.75">
      <c r="A762" s="109"/>
    </row>
    <row r="763" ht="12.75">
      <c r="A763" s="109"/>
    </row>
    <row r="764" ht="12.75">
      <c r="A764" s="109"/>
    </row>
    <row r="765" ht="12.75">
      <c r="A765" s="109"/>
    </row>
    <row r="766" ht="12.75">
      <c r="A766" s="109"/>
    </row>
    <row r="767" ht="12.75">
      <c r="A767" s="109"/>
    </row>
    <row r="768" ht="12.75">
      <c r="A768" s="109"/>
    </row>
    <row r="769" ht="12.75">
      <c r="A769" s="109"/>
    </row>
    <row r="770" ht="12.75">
      <c r="A770" s="109"/>
    </row>
    <row r="771" ht="12.75">
      <c r="A771" s="109"/>
    </row>
    <row r="772" ht="12.75">
      <c r="A772" s="109"/>
    </row>
    <row r="773" ht="12.75">
      <c r="A773" s="109"/>
    </row>
    <row r="774" ht="12.75">
      <c r="A774" s="109"/>
    </row>
    <row r="775" ht="12.75">
      <c r="A775" s="109"/>
    </row>
    <row r="776" ht="12.75">
      <c r="A776" s="109"/>
    </row>
    <row r="777" ht="12.75">
      <c r="A777" s="109"/>
    </row>
    <row r="778" ht="12.75">
      <c r="A778" s="109"/>
    </row>
    <row r="779" ht="12.75">
      <c r="A779" s="109"/>
    </row>
    <row r="780" ht="12.75">
      <c r="A780" s="109"/>
    </row>
    <row r="781" ht="12.75">
      <c r="A781" s="109"/>
    </row>
    <row r="782" ht="12.75">
      <c r="A782" s="109"/>
    </row>
    <row r="783" ht="12.75">
      <c r="A783" s="109"/>
    </row>
    <row r="784" ht="12.75">
      <c r="A784" s="109"/>
    </row>
    <row r="785" ht="12.75">
      <c r="A785" s="109"/>
    </row>
    <row r="786" ht="12.75">
      <c r="A786" s="109"/>
    </row>
    <row r="787" ht="12.75">
      <c r="A787" s="109"/>
    </row>
    <row r="788" ht="12.75">
      <c r="A788" s="109"/>
    </row>
    <row r="789" ht="12.75">
      <c r="A789" s="109"/>
    </row>
    <row r="790" ht="12.75">
      <c r="A790" s="109"/>
    </row>
    <row r="791" ht="12.75">
      <c r="A791" s="109"/>
    </row>
    <row r="792" ht="12.75">
      <c r="A792" s="109"/>
    </row>
    <row r="793" ht="12.75">
      <c r="A793" s="109"/>
    </row>
    <row r="794" ht="12.75">
      <c r="A794" s="109"/>
    </row>
    <row r="795" ht="12.75">
      <c r="A795" s="109"/>
    </row>
    <row r="796" ht="12.75">
      <c r="A796" s="109"/>
    </row>
    <row r="797" ht="12.75">
      <c r="A797" s="109"/>
    </row>
    <row r="798" ht="12.75">
      <c r="A798" s="109"/>
    </row>
    <row r="799" ht="12.75">
      <c r="A799" s="109"/>
    </row>
    <row r="800" ht="12.75">
      <c r="A800" s="109"/>
    </row>
    <row r="801" ht="12.75">
      <c r="A801" s="109"/>
    </row>
    <row r="802" ht="12.75">
      <c r="A802" s="109"/>
    </row>
    <row r="803" ht="12.75">
      <c r="A803" s="109"/>
    </row>
    <row r="804" ht="12.75">
      <c r="A804" s="109"/>
    </row>
    <row r="805" ht="12.75">
      <c r="A805" s="109"/>
    </row>
    <row r="806" ht="12.75">
      <c r="A806" s="109"/>
    </row>
    <row r="807" ht="12.75">
      <c r="A807" s="109"/>
    </row>
    <row r="808" ht="12.75">
      <c r="A808" s="109"/>
    </row>
    <row r="809" ht="12.75">
      <c r="A809" s="109"/>
    </row>
    <row r="810" ht="12.75">
      <c r="A810" s="109"/>
    </row>
    <row r="811" ht="12.75">
      <c r="A811" s="109"/>
    </row>
    <row r="812" ht="12.75">
      <c r="A812" s="109"/>
    </row>
    <row r="813" ht="12.75">
      <c r="A813" s="109"/>
    </row>
    <row r="814" ht="12.75">
      <c r="A814" s="109"/>
    </row>
    <row r="815" ht="12.75">
      <c r="A815" s="109"/>
    </row>
    <row r="816" ht="12.75">
      <c r="A816" s="109"/>
    </row>
    <row r="817" ht="12.75">
      <c r="A817" s="109"/>
    </row>
    <row r="818" ht="12.75">
      <c r="A818" s="109"/>
    </row>
    <row r="819" ht="12.75">
      <c r="A819" s="109"/>
    </row>
    <row r="820" ht="12.75">
      <c r="A820" s="109"/>
    </row>
    <row r="821" ht="12.75">
      <c r="A821" s="109"/>
    </row>
    <row r="822" ht="12.75">
      <c r="A822" s="109"/>
    </row>
    <row r="823" ht="12.75">
      <c r="A823" s="109"/>
    </row>
    <row r="824" ht="12.75">
      <c r="A824" s="109"/>
    </row>
    <row r="825" ht="12.75">
      <c r="A825" s="109"/>
    </row>
    <row r="826" ht="12.75">
      <c r="A826" s="109"/>
    </row>
    <row r="827" ht="12.75">
      <c r="A827" s="109"/>
    </row>
    <row r="828" ht="12.75">
      <c r="A828" s="109"/>
    </row>
    <row r="829" ht="12.75">
      <c r="A829" s="109"/>
    </row>
    <row r="830" ht="12.75">
      <c r="A830" s="109"/>
    </row>
    <row r="831" ht="12.75">
      <c r="A831" s="109"/>
    </row>
    <row r="832" ht="12.75">
      <c r="A832" s="109"/>
    </row>
    <row r="833" ht="12.75">
      <c r="A833" s="109"/>
    </row>
    <row r="834" ht="12.75">
      <c r="A834" s="109"/>
    </row>
    <row r="835" ht="12.75">
      <c r="A835" s="109"/>
    </row>
    <row r="836" ht="12.75">
      <c r="A836" s="109"/>
    </row>
    <row r="837" ht="12.75">
      <c r="A837" s="109"/>
    </row>
    <row r="838" ht="12.75">
      <c r="A838" s="109"/>
    </row>
    <row r="839" ht="12.75">
      <c r="A839" s="109"/>
    </row>
    <row r="840" ht="12.75">
      <c r="A840" s="109"/>
    </row>
    <row r="841" ht="12.75">
      <c r="A841" s="109"/>
    </row>
    <row r="842" ht="12.75">
      <c r="A842" s="109"/>
    </row>
    <row r="843" ht="12.75">
      <c r="A843" s="109"/>
    </row>
    <row r="844" ht="12.75">
      <c r="A844" s="109"/>
    </row>
    <row r="845" ht="12.75">
      <c r="A845" s="109"/>
    </row>
    <row r="846" ht="12.75">
      <c r="A846" s="109"/>
    </row>
    <row r="847" ht="12.75">
      <c r="A847" s="109"/>
    </row>
    <row r="848" ht="12.75">
      <c r="A848" s="109"/>
    </row>
    <row r="849" ht="12.75">
      <c r="A849" s="109"/>
    </row>
    <row r="850" ht="12.75">
      <c r="A850" s="109"/>
    </row>
    <row r="851" ht="12.75">
      <c r="A851" s="109"/>
    </row>
    <row r="852" ht="12.75">
      <c r="A852" s="109"/>
    </row>
    <row r="853" ht="12.75">
      <c r="A853" s="109"/>
    </row>
    <row r="854" ht="12.75">
      <c r="A854" s="109"/>
    </row>
    <row r="855" ht="12.75">
      <c r="A855" s="109"/>
    </row>
    <row r="856" ht="12.75">
      <c r="A856" s="109"/>
    </row>
    <row r="857" ht="12.75">
      <c r="A857" s="109"/>
    </row>
    <row r="858" ht="12.75">
      <c r="A858" s="109"/>
    </row>
    <row r="859" ht="12.75">
      <c r="A859" s="109"/>
    </row>
    <row r="860" ht="12.75">
      <c r="A860" s="109"/>
    </row>
    <row r="861" ht="12.75">
      <c r="A861" s="109"/>
    </row>
    <row r="862" ht="12.75">
      <c r="A862" s="109"/>
    </row>
    <row r="863" ht="12.75">
      <c r="A863" s="109"/>
    </row>
    <row r="864" ht="12.75">
      <c r="A864" s="109"/>
    </row>
    <row r="865" ht="12.75">
      <c r="A865" s="109"/>
    </row>
    <row r="866" ht="12.75">
      <c r="A866" s="109"/>
    </row>
    <row r="867" ht="12.75">
      <c r="A867" s="109"/>
    </row>
    <row r="868" ht="12.75">
      <c r="A868" s="109"/>
    </row>
    <row r="869" ht="12.75">
      <c r="A869" s="109"/>
    </row>
    <row r="870" ht="12.75">
      <c r="A870" s="109"/>
    </row>
    <row r="871" ht="12.75">
      <c r="A871" s="109"/>
    </row>
    <row r="872" ht="12.75">
      <c r="A872" s="109"/>
    </row>
    <row r="873" ht="12.75">
      <c r="A873" s="109"/>
    </row>
    <row r="874" ht="12.75">
      <c r="A874" s="109"/>
    </row>
    <row r="875" ht="12.75">
      <c r="A875" s="109"/>
    </row>
    <row r="876" ht="12.75">
      <c r="A876" s="109"/>
    </row>
    <row r="877" ht="12.75">
      <c r="A877" s="109"/>
    </row>
    <row r="878" ht="12.75">
      <c r="A878" s="109"/>
    </row>
    <row r="879" ht="12.75">
      <c r="A879" s="109"/>
    </row>
    <row r="880" ht="12.75">
      <c r="A880" s="109"/>
    </row>
    <row r="881" ht="12.75">
      <c r="A881" s="109"/>
    </row>
    <row r="882" ht="12.75">
      <c r="A882" s="109"/>
    </row>
    <row r="883" ht="12.75">
      <c r="A883" s="109"/>
    </row>
    <row r="884" ht="12.75">
      <c r="A884" s="109"/>
    </row>
    <row r="885" ht="12.75">
      <c r="A885" s="109"/>
    </row>
    <row r="886" ht="12.75">
      <c r="A886" s="109"/>
    </row>
    <row r="887" ht="12.75">
      <c r="A887" s="109"/>
    </row>
    <row r="888" ht="12.75">
      <c r="A888" s="109"/>
    </row>
    <row r="889" ht="12.75">
      <c r="A889" s="109"/>
    </row>
    <row r="890" ht="12.75">
      <c r="A890" s="109"/>
    </row>
    <row r="891" ht="12.75">
      <c r="A891" s="109"/>
    </row>
    <row r="892" ht="12.75">
      <c r="A892" s="109"/>
    </row>
    <row r="893" ht="12.75">
      <c r="A893" s="109"/>
    </row>
    <row r="894" ht="12.75">
      <c r="A894" s="109"/>
    </row>
    <row r="895" ht="12.75">
      <c r="A895" s="109"/>
    </row>
    <row r="896" ht="12.75">
      <c r="A896" s="109"/>
    </row>
    <row r="897" ht="12.75">
      <c r="A897" s="109"/>
    </row>
    <row r="898" ht="12.75">
      <c r="A898" s="109"/>
    </row>
    <row r="899" ht="12.75">
      <c r="A899" s="109"/>
    </row>
    <row r="900" ht="12.75">
      <c r="A900" s="109"/>
    </row>
    <row r="901" ht="12.75">
      <c r="A901" s="109"/>
    </row>
    <row r="902" ht="12.75">
      <c r="A902" s="109"/>
    </row>
    <row r="903" ht="12.75">
      <c r="A903" s="109"/>
    </row>
    <row r="904" ht="12.75">
      <c r="A904" s="109"/>
    </row>
    <row r="905" ht="12.75">
      <c r="A905" s="109"/>
    </row>
    <row r="906" ht="12.75">
      <c r="A906" s="109"/>
    </row>
    <row r="907" ht="12.75">
      <c r="A907" s="109"/>
    </row>
    <row r="908" ht="12.75">
      <c r="A908" s="109"/>
    </row>
    <row r="909" ht="12.75">
      <c r="A909" s="109"/>
    </row>
    <row r="910" ht="12.75">
      <c r="A910" s="109"/>
    </row>
    <row r="911" ht="12.75">
      <c r="A911" s="109"/>
    </row>
    <row r="912" ht="12.75">
      <c r="A912" s="109"/>
    </row>
    <row r="913" ht="12.75">
      <c r="A913" s="109"/>
    </row>
    <row r="914" ht="12.75">
      <c r="A914" s="109"/>
    </row>
    <row r="915" ht="12.75">
      <c r="A915" s="109"/>
    </row>
    <row r="916" ht="12.75">
      <c r="A916" s="109"/>
    </row>
    <row r="917" ht="12.75">
      <c r="A917" s="109"/>
    </row>
    <row r="918" ht="12.75">
      <c r="A918" s="109"/>
    </row>
    <row r="919" ht="12.75">
      <c r="A919" s="109"/>
    </row>
    <row r="920" ht="12.75">
      <c r="A920" s="109"/>
    </row>
    <row r="921" ht="12.75">
      <c r="A921" s="109"/>
    </row>
    <row r="922" ht="12.75">
      <c r="A922" s="109"/>
    </row>
    <row r="923" ht="12.75">
      <c r="A923" s="109"/>
    </row>
    <row r="924" ht="12.75">
      <c r="A924" s="109"/>
    </row>
    <row r="925" ht="12.75">
      <c r="A925" s="109"/>
    </row>
    <row r="926" ht="12.75">
      <c r="A926" s="109"/>
    </row>
    <row r="927" ht="12.75">
      <c r="A927" s="109"/>
    </row>
    <row r="928" ht="12.75">
      <c r="A928" s="109"/>
    </row>
    <row r="929" ht="12.75">
      <c r="A929" s="109"/>
    </row>
    <row r="930" ht="12.75">
      <c r="A930" s="109"/>
    </row>
    <row r="931" ht="12.75">
      <c r="A931" s="109"/>
    </row>
    <row r="932" ht="12.75">
      <c r="A932" s="109"/>
    </row>
    <row r="933" ht="12.75">
      <c r="A933" s="109"/>
    </row>
    <row r="934" ht="12.75">
      <c r="A934" s="109"/>
    </row>
    <row r="935" ht="12.75">
      <c r="A935" s="109"/>
    </row>
    <row r="936" ht="12.75">
      <c r="A936" s="109"/>
    </row>
    <row r="937" ht="12.75">
      <c r="A937" s="109"/>
    </row>
    <row r="938" ht="12.75">
      <c r="A938" s="109"/>
    </row>
    <row r="939" ht="12.75">
      <c r="A939" s="109"/>
    </row>
    <row r="940" ht="12.75">
      <c r="A940" s="109"/>
    </row>
    <row r="941" ht="12.75">
      <c r="A941" s="109"/>
    </row>
    <row r="942" ht="12.75">
      <c r="A942" s="109"/>
    </row>
    <row r="943" ht="12.75">
      <c r="A943" s="109"/>
    </row>
    <row r="944" ht="12.75">
      <c r="A944" s="109"/>
    </row>
    <row r="945" ht="12.75">
      <c r="A945" s="109"/>
    </row>
    <row r="946" ht="12.75">
      <c r="A946" s="109"/>
    </row>
    <row r="947" ht="12.75">
      <c r="A947" s="109"/>
    </row>
    <row r="948" ht="12.75">
      <c r="A948" s="109"/>
    </row>
    <row r="949" ht="12.75">
      <c r="A949" s="109"/>
    </row>
    <row r="950" ht="12.75">
      <c r="A950" s="109"/>
    </row>
    <row r="951" ht="12.75">
      <c r="A951" s="109"/>
    </row>
    <row r="952" ht="12.75">
      <c r="A952" s="109"/>
    </row>
    <row r="953" ht="12.75">
      <c r="A953" s="109"/>
    </row>
    <row r="954" ht="12.75">
      <c r="A954" s="109"/>
    </row>
    <row r="955" ht="12.75">
      <c r="A955" s="109"/>
    </row>
    <row r="956" ht="12.75">
      <c r="A956" s="109"/>
    </row>
    <row r="957" ht="12.75">
      <c r="A957" s="109"/>
    </row>
    <row r="958" ht="12.75">
      <c r="A958" s="109"/>
    </row>
    <row r="959" ht="12.75">
      <c r="A959" s="109"/>
    </row>
    <row r="960" ht="12.75">
      <c r="A960" s="109"/>
    </row>
    <row r="961" ht="12.75">
      <c r="A961" s="109"/>
    </row>
    <row r="962" ht="12.75">
      <c r="A962" s="109"/>
    </row>
    <row r="963" ht="12.75">
      <c r="A963" s="109"/>
    </row>
    <row r="964" ht="12.75">
      <c r="A964" s="109"/>
    </row>
    <row r="965" ht="12.75">
      <c r="A965" s="109"/>
    </row>
    <row r="966" ht="12.75">
      <c r="A966" s="109"/>
    </row>
    <row r="967" ht="12.75">
      <c r="A967" s="109"/>
    </row>
    <row r="968" ht="12.75">
      <c r="A968" s="109"/>
    </row>
    <row r="969" ht="12.75">
      <c r="A969" s="109"/>
    </row>
    <row r="970" ht="12.75">
      <c r="A970" s="109"/>
    </row>
    <row r="971" ht="12.75">
      <c r="A971" s="109"/>
    </row>
    <row r="972" ht="12.75">
      <c r="A972" s="109"/>
    </row>
    <row r="973" ht="12.75">
      <c r="A973" s="109"/>
    </row>
    <row r="974" ht="12.75">
      <c r="A974" s="109"/>
    </row>
    <row r="975" ht="12.75">
      <c r="A975" s="109"/>
    </row>
    <row r="976" ht="12.75">
      <c r="A976" s="109"/>
    </row>
    <row r="977" ht="12.75">
      <c r="A977" s="109"/>
    </row>
    <row r="978" ht="12.75">
      <c r="A978" s="109"/>
    </row>
    <row r="979" ht="12.75">
      <c r="A979" s="109"/>
    </row>
    <row r="980" ht="12.75">
      <c r="A980" s="109"/>
    </row>
    <row r="981" ht="12.75">
      <c r="A981" s="109"/>
    </row>
    <row r="982" ht="12.75">
      <c r="A982" s="109"/>
    </row>
    <row r="983" ht="12.75">
      <c r="A983" s="109"/>
    </row>
    <row r="984" ht="12.75">
      <c r="A984" s="109"/>
    </row>
    <row r="985" ht="12.75">
      <c r="A985" s="109"/>
    </row>
    <row r="986" ht="12.75">
      <c r="A986" s="109"/>
    </row>
    <row r="987" ht="12.75">
      <c r="A987" s="109"/>
    </row>
    <row r="988" ht="12.75">
      <c r="A988" s="109"/>
    </row>
    <row r="989" ht="12.75">
      <c r="A989" s="109"/>
    </row>
    <row r="990" ht="12.75">
      <c r="A990" s="109"/>
    </row>
    <row r="991" ht="12.75">
      <c r="A991" s="109"/>
    </row>
    <row r="992" ht="12.75">
      <c r="A992" s="109"/>
    </row>
    <row r="993" ht="12.75">
      <c r="A993" s="109"/>
    </row>
    <row r="994" ht="12.75">
      <c r="A994" s="109"/>
    </row>
    <row r="995" ht="12.75">
      <c r="A995" s="109"/>
    </row>
    <row r="996" ht="12.75">
      <c r="A996" s="109"/>
    </row>
    <row r="997" ht="12.75">
      <c r="A997" s="109"/>
    </row>
    <row r="998" ht="12.75">
      <c r="A998" s="109"/>
    </row>
    <row r="999" ht="12.75">
      <c r="A999" s="109"/>
    </row>
    <row r="1000" ht="12.75">
      <c r="A1000" s="109"/>
    </row>
    <row r="1001" ht="12.75">
      <c r="A1001" s="109"/>
    </row>
    <row r="1002" ht="12.75">
      <c r="A1002" s="109"/>
    </row>
    <row r="1003" ht="12.75">
      <c r="A1003" s="109"/>
    </row>
    <row r="1004" ht="12.75">
      <c r="A1004" s="109"/>
    </row>
    <row r="1005" ht="12.75">
      <c r="A1005" s="109"/>
    </row>
    <row r="1006" ht="12.75">
      <c r="A1006" s="109"/>
    </row>
    <row r="1007" ht="12.75">
      <c r="A1007" s="109"/>
    </row>
    <row r="1008" ht="12.75">
      <c r="A1008" s="109"/>
    </row>
    <row r="1009" ht="12.75">
      <c r="A1009" s="109"/>
    </row>
    <row r="1010" ht="12.75">
      <c r="A1010" s="109"/>
    </row>
    <row r="1011" ht="12.75">
      <c r="A1011" s="109"/>
    </row>
    <row r="1012" ht="12.75">
      <c r="A1012" s="109"/>
    </row>
    <row r="1013" ht="12.75">
      <c r="A1013" s="109"/>
    </row>
    <row r="1014" ht="12.75">
      <c r="A1014" s="109"/>
    </row>
    <row r="1015" ht="12.75">
      <c r="A1015" s="109"/>
    </row>
    <row r="1016" ht="12.75">
      <c r="A1016" s="109"/>
    </row>
    <row r="1017" ht="12.75">
      <c r="A1017" s="109"/>
    </row>
    <row r="1018" ht="12.75">
      <c r="A1018" s="109"/>
    </row>
    <row r="1019" ht="12.75">
      <c r="A1019" s="109"/>
    </row>
    <row r="1020" ht="12.75">
      <c r="A1020" s="109"/>
    </row>
    <row r="1021" ht="12.75">
      <c r="A1021" s="109"/>
    </row>
    <row r="1022" ht="12.75">
      <c r="A1022" s="109"/>
    </row>
    <row r="1023" ht="12.75">
      <c r="A1023" s="109"/>
    </row>
    <row r="1024" ht="12.75">
      <c r="A1024" s="109"/>
    </row>
    <row r="1025" ht="12.75">
      <c r="A1025" s="109"/>
    </row>
    <row r="1026" ht="12.75">
      <c r="A1026" s="109"/>
    </row>
    <row r="1027" ht="12.75">
      <c r="A1027" s="109"/>
    </row>
    <row r="1028" ht="12.75">
      <c r="A1028" s="109"/>
    </row>
    <row r="1029" ht="12.75">
      <c r="A1029" s="109"/>
    </row>
    <row r="1030" ht="12.75">
      <c r="A1030" s="109"/>
    </row>
    <row r="1031" ht="12.75">
      <c r="A1031" s="109"/>
    </row>
    <row r="1032" ht="12.75">
      <c r="A1032" s="109"/>
    </row>
    <row r="1033" ht="12.75">
      <c r="A1033" s="109"/>
    </row>
    <row r="1034" ht="12.75">
      <c r="A1034" s="109"/>
    </row>
    <row r="1035" ht="12.75">
      <c r="A1035" s="109"/>
    </row>
    <row r="1036" ht="12.75">
      <c r="A1036" s="109"/>
    </row>
    <row r="1037" ht="12.75">
      <c r="A1037" s="109"/>
    </row>
    <row r="1038" ht="12.75">
      <c r="A1038" s="109"/>
    </row>
    <row r="1039" ht="12.75">
      <c r="A1039" s="109"/>
    </row>
    <row r="1040" ht="12.75">
      <c r="A1040" s="109"/>
    </row>
    <row r="1041" ht="12.75">
      <c r="A1041" s="109"/>
    </row>
    <row r="1042" ht="12.75">
      <c r="A1042" s="109"/>
    </row>
    <row r="1043" ht="12.75">
      <c r="A1043" s="109"/>
    </row>
    <row r="1044" ht="12.75">
      <c r="A1044" s="109"/>
    </row>
    <row r="1045" ht="12.75">
      <c r="A1045" s="109"/>
    </row>
    <row r="1046" ht="12.75">
      <c r="A1046" s="109"/>
    </row>
    <row r="1047" ht="12.75">
      <c r="A1047" s="109"/>
    </row>
    <row r="1048" ht="12.75">
      <c r="A1048" s="109"/>
    </row>
    <row r="1049" ht="12.75">
      <c r="A1049" s="109"/>
    </row>
    <row r="1050" ht="12.75">
      <c r="A1050" s="109"/>
    </row>
    <row r="1051" ht="12.75">
      <c r="A1051" s="109"/>
    </row>
    <row r="1052" ht="12.75">
      <c r="A1052" s="109"/>
    </row>
    <row r="1053" ht="12.75">
      <c r="A1053" s="109"/>
    </row>
    <row r="1054" ht="12.75">
      <c r="A1054" s="109"/>
    </row>
    <row r="1055" ht="12.75">
      <c r="A1055" s="109"/>
    </row>
    <row r="1056" ht="12.75">
      <c r="A1056" s="109"/>
    </row>
    <row r="1057" ht="12.75">
      <c r="A1057" s="109"/>
    </row>
    <row r="1058" ht="12.75">
      <c r="A1058" s="109"/>
    </row>
    <row r="1059" ht="12.75">
      <c r="A1059" s="109"/>
    </row>
    <row r="1060" ht="12.75">
      <c r="A1060" s="109"/>
    </row>
    <row r="1061" ht="12.75">
      <c r="A1061" s="109"/>
    </row>
    <row r="1062" ht="12.75">
      <c r="A1062" s="109"/>
    </row>
    <row r="1063" ht="12.75">
      <c r="A1063" s="109"/>
    </row>
    <row r="1064" ht="12.75">
      <c r="A1064" s="109"/>
    </row>
    <row r="1065" ht="12.75">
      <c r="A1065" s="109"/>
    </row>
    <row r="1066" ht="12.75">
      <c r="A1066" s="109"/>
    </row>
    <row r="1067" ht="12.75">
      <c r="A1067" s="109"/>
    </row>
    <row r="1068" ht="12.75">
      <c r="A1068" s="109"/>
    </row>
    <row r="1069" ht="12.75">
      <c r="A1069" s="109"/>
    </row>
    <row r="1070" ht="12.75">
      <c r="A1070" s="109"/>
    </row>
    <row r="1071" ht="12.75">
      <c r="A1071" s="109"/>
    </row>
    <row r="1072" ht="12.75">
      <c r="A1072" s="109"/>
    </row>
    <row r="1073" ht="12.75">
      <c r="A1073" s="109"/>
    </row>
    <row r="1074" ht="12.75">
      <c r="A1074" s="109"/>
    </row>
    <row r="1075" ht="12.75">
      <c r="A1075" s="109"/>
    </row>
    <row r="1076" ht="12.75">
      <c r="A1076" s="109"/>
    </row>
    <row r="1077" ht="12.75">
      <c r="A1077" s="109"/>
    </row>
    <row r="1078" ht="12.75">
      <c r="A1078" s="109"/>
    </row>
    <row r="1079" ht="12.75">
      <c r="A1079" s="109"/>
    </row>
    <row r="1080" ht="12.75">
      <c r="A1080" s="109"/>
    </row>
    <row r="1081" ht="12.75">
      <c r="A1081" s="109"/>
    </row>
    <row r="1082" ht="12.75">
      <c r="A1082" s="109"/>
    </row>
    <row r="1083" ht="12.75">
      <c r="A1083" s="109"/>
    </row>
    <row r="1084" ht="12.75">
      <c r="A1084" s="109"/>
    </row>
    <row r="1085" ht="12.75">
      <c r="A1085" s="109"/>
    </row>
    <row r="1086" ht="12.75">
      <c r="A1086" s="109"/>
    </row>
    <row r="1087" ht="12.75">
      <c r="A1087" s="109"/>
    </row>
    <row r="1088" ht="12.75">
      <c r="A1088" s="109"/>
    </row>
    <row r="1089" ht="12.75">
      <c r="A1089" s="109"/>
    </row>
    <row r="1090" ht="12.75">
      <c r="A1090" s="109"/>
    </row>
    <row r="1091" ht="12.75">
      <c r="A1091" s="109"/>
    </row>
    <row r="1092" ht="12.75">
      <c r="A1092" s="109"/>
    </row>
    <row r="1093" ht="12.75">
      <c r="A1093" s="109"/>
    </row>
    <row r="1094" ht="12.75">
      <c r="A1094" s="109"/>
    </row>
    <row r="1095" ht="12.75">
      <c r="A1095" s="109"/>
    </row>
    <row r="1096" ht="12.75">
      <c r="A1096" s="109"/>
    </row>
    <row r="1097" ht="12.75">
      <c r="A1097" s="109"/>
    </row>
    <row r="1098" ht="12.75">
      <c r="A1098" s="109"/>
    </row>
    <row r="1099" ht="12.75">
      <c r="A1099" s="109"/>
    </row>
    <row r="1100" ht="12.75">
      <c r="A1100" s="109"/>
    </row>
    <row r="1101" ht="12.75">
      <c r="A1101" s="109"/>
    </row>
    <row r="1102" ht="12.75">
      <c r="A1102" s="109"/>
    </row>
    <row r="1103" ht="12.75">
      <c r="A1103" s="109"/>
    </row>
    <row r="1104" ht="12.75">
      <c r="A1104" s="109"/>
    </row>
    <row r="1105" ht="12.75">
      <c r="A1105" s="109"/>
    </row>
    <row r="1106" ht="12.75">
      <c r="A1106" s="109"/>
    </row>
    <row r="1107" ht="12.75">
      <c r="A1107" s="109"/>
    </row>
    <row r="1108" ht="12.75">
      <c r="A1108" s="109"/>
    </row>
    <row r="1109" ht="12.75">
      <c r="A1109" s="109"/>
    </row>
    <row r="1110" ht="12.75">
      <c r="A1110" s="109"/>
    </row>
    <row r="1111" ht="12.75">
      <c r="A1111" s="109"/>
    </row>
    <row r="1112" ht="12.75">
      <c r="A1112" s="109"/>
    </row>
    <row r="1113" ht="12.75">
      <c r="A1113" s="109"/>
    </row>
    <row r="1114" ht="12.75">
      <c r="A1114" s="109"/>
    </row>
    <row r="1115" ht="12.75">
      <c r="A1115" s="109"/>
    </row>
    <row r="1116" ht="12.75">
      <c r="A1116" s="109"/>
    </row>
    <row r="1117" ht="12.75">
      <c r="A1117" s="109"/>
    </row>
    <row r="1118" ht="12.75">
      <c r="A1118" s="109"/>
    </row>
    <row r="1119" ht="12.75">
      <c r="A1119" s="109"/>
    </row>
    <row r="1120" ht="12.75">
      <c r="A1120" s="109"/>
    </row>
    <row r="1121" ht="12.75">
      <c r="A1121" s="109"/>
    </row>
    <row r="1122" ht="12.75">
      <c r="A1122" s="109"/>
    </row>
    <row r="1123" ht="12.75">
      <c r="A1123" s="109"/>
    </row>
    <row r="1124" ht="12.75">
      <c r="A1124" s="109"/>
    </row>
    <row r="1125" ht="12.75">
      <c r="A1125" s="109"/>
    </row>
    <row r="1126" ht="12.75">
      <c r="A1126" s="109"/>
    </row>
    <row r="1127" ht="12.75">
      <c r="A1127" s="109"/>
    </row>
    <row r="1128" ht="12.75">
      <c r="A1128" s="109"/>
    </row>
    <row r="1129" ht="12.75">
      <c r="A1129" s="109"/>
    </row>
    <row r="1130" ht="12.75">
      <c r="A1130" s="109"/>
    </row>
    <row r="1131" ht="12.75">
      <c r="A1131" s="109"/>
    </row>
    <row r="1132" ht="12.75">
      <c r="A1132" s="109"/>
    </row>
    <row r="1133" ht="12.75">
      <c r="A1133" s="109"/>
    </row>
    <row r="1134" ht="12.75">
      <c r="A1134" s="109"/>
    </row>
    <row r="1135" ht="12.75">
      <c r="A1135" s="109"/>
    </row>
    <row r="1136" ht="12.75">
      <c r="A1136" s="109"/>
    </row>
    <row r="1137" ht="12.75">
      <c r="A1137" s="109"/>
    </row>
    <row r="1138" ht="12.75">
      <c r="A1138" s="109"/>
    </row>
    <row r="1139" ht="12.75">
      <c r="A1139" s="109"/>
    </row>
    <row r="1140" ht="12.75">
      <c r="A1140" s="109"/>
    </row>
    <row r="1141" ht="12.75">
      <c r="A1141" s="109"/>
    </row>
    <row r="1142" ht="12.75">
      <c r="A1142" s="109"/>
    </row>
    <row r="1143" ht="12.75">
      <c r="A1143" s="109"/>
    </row>
    <row r="1144" ht="12.75">
      <c r="A1144" s="109"/>
    </row>
    <row r="1145" ht="12.75">
      <c r="A1145" s="109"/>
    </row>
    <row r="1146" ht="12.75">
      <c r="A1146" s="109"/>
    </row>
    <row r="1147" ht="12.75">
      <c r="A1147" s="109"/>
    </row>
    <row r="1148" ht="12.75">
      <c r="A1148" s="109"/>
    </row>
    <row r="1149" ht="12.75">
      <c r="A1149" s="109"/>
    </row>
    <row r="1150" ht="12.75">
      <c r="A1150" s="109"/>
    </row>
    <row r="1151" ht="12.75">
      <c r="A1151" s="109"/>
    </row>
    <row r="1152" ht="12.75">
      <c r="A1152" s="109"/>
    </row>
    <row r="1153" ht="12.75">
      <c r="A1153" s="109"/>
    </row>
    <row r="1154" ht="12.75">
      <c r="A1154" s="109"/>
    </row>
    <row r="1155" ht="12.75">
      <c r="A1155" s="109"/>
    </row>
    <row r="1156" ht="12.75">
      <c r="A1156" s="109"/>
    </row>
    <row r="1157" ht="12.75">
      <c r="A1157" s="109"/>
    </row>
    <row r="1158" ht="12.75">
      <c r="A1158" s="109"/>
    </row>
    <row r="1159" ht="12.75">
      <c r="A1159" s="109"/>
    </row>
    <row r="1160" ht="12.75">
      <c r="A1160" s="109"/>
    </row>
    <row r="1161" ht="12.75">
      <c r="A1161" s="109"/>
    </row>
    <row r="1162" ht="12.75">
      <c r="A1162" s="109"/>
    </row>
    <row r="1163" ht="12.75">
      <c r="A1163" s="109"/>
    </row>
    <row r="1164" ht="12.75">
      <c r="A1164" s="109"/>
    </row>
    <row r="1165" ht="12.75">
      <c r="A1165" s="109"/>
    </row>
    <row r="1166" ht="12.75">
      <c r="A1166" s="109"/>
    </row>
    <row r="1167" ht="12.75">
      <c r="A1167" s="109"/>
    </row>
    <row r="1168" ht="12.75">
      <c r="A1168" s="109"/>
    </row>
    <row r="1169" ht="12.75">
      <c r="A1169" s="109"/>
    </row>
    <row r="1170" ht="12.75">
      <c r="A1170" s="109"/>
    </row>
    <row r="1171" ht="12.75">
      <c r="A1171" s="109"/>
    </row>
    <row r="1172" ht="12.75">
      <c r="A1172" s="109"/>
    </row>
    <row r="1173" ht="12.75">
      <c r="A1173" s="109"/>
    </row>
    <row r="1174" ht="12.75">
      <c r="A1174" s="109"/>
    </row>
    <row r="1175" ht="12.75">
      <c r="A1175" s="109"/>
    </row>
    <row r="1176" ht="12.75">
      <c r="A1176" s="109"/>
    </row>
    <row r="1177" ht="12.75">
      <c r="A1177" s="109"/>
    </row>
    <row r="1178" ht="12.75">
      <c r="A1178" s="109"/>
    </row>
    <row r="1179" ht="12.75">
      <c r="A1179" s="109"/>
    </row>
    <row r="1180" ht="12.75">
      <c r="A1180" s="109"/>
    </row>
    <row r="1181" ht="12.75">
      <c r="A1181" s="109"/>
    </row>
    <row r="1182" ht="12.75">
      <c r="A1182" s="109"/>
    </row>
    <row r="1183" ht="12.75">
      <c r="A1183" s="109"/>
    </row>
    <row r="1184" ht="12.75">
      <c r="A1184" s="109"/>
    </row>
    <row r="1185" ht="12.75">
      <c r="A1185" s="109"/>
    </row>
    <row r="1186" ht="12.75">
      <c r="A1186" s="109"/>
    </row>
    <row r="1187" ht="12.75">
      <c r="A1187" s="109"/>
    </row>
    <row r="1188" ht="12.75">
      <c r="A1188" s="109"/>
    </row>
    <row r="1189" ht="12.75">
      <c r="A1189" s="109"/>
    </row>
    <row r="1190" ht="12.75">
      <c r="A1190" s="109"/>
    </row>
    <row r="1191" ht="12.75">
      <c r="A1191" s="109"/>
    </row>
    <row r="1192" ht="12.75">
      <c r="A1192" s="109"/>
    </row>
    <row r="1193" ht="12.75">
      <c r="A1193" s="109"/>
    </row>
    <row r="1194" ht="12.75">
      <c r="A1194" s="109"/>
    </row>
    <row r="1195" ht="12.75">
      <c r="A1195" s="109"/>
    </row>
    <row r="1196" ht="12.75">
      <c r="A1196" s="109"/>
    </row>
    <row r="1197" ht="12.75">
      <c r="A1197" s="109"/>
    </row>
    <row r="1198" ht="12.75">
      <c r="A1198" s="109"/>
    </row>
    <row r="1199" ht="12.75">
      <c r="A1199" s="109"/>
    </row>
    <row r="1200" ht="12.75">
      <c r="A1200" s="109"/>
    </row>
    <row r="1201" ht="12.75">
      <c r="A1201" s="109"/>
    </row>
    <row r="1202" ht="12.75">
      <c r="A1202" s="109"/>
    </row>
    <row r="1203" ht="12.75">
      <c r="A1203" s="109"/>
    </row>
    <row r="1204" ht="12.75">
      <c r="A1204" s="109"/>
    </row>
    <row r="1205" ht="12.75">
      <c r="A1205" s="109"/>
    </row>
    <row r="1206" ht="12.75">
      <c r="A1206" s="109"/>
    </row>
    <row r="1207" ht="12.75">
      <c r="A1207" s="109"/>
    </row>
    <row r="1208" ht="12.75">
      <c r="A1208" s="109"/>
    </row>
    <row r="1209" ht="12.75">
      <c r="A1209" s="109"/>
    </row>
    <row r="1210" ht="12.75">
      <c r="A1210" s="109"/>
    </row>
    <row r="1211" ht="12.75">
      <c r="A1211" s="109"/>
    </row>
    <row r="1212" ht="12.75">
      <c r="A1212" s="109"/>
    </row>
    <row r="1213" ht="12.75">
      <c r="A1213" s="109"/>
    </row>
    <row r="1214" ht="12.75">
      <c r="A1214" s="109"/>
    </row>
    <row r="1215" ht="12.75">
      <c r="A1215" s="109"/>
    </row>
    <row r="1216" ht="12.75">
      <c r="A1216" s="109"/>
    </row>
    <row r="1217" ht="12.75">
      <c r="A1217" s="109"/>
    </row>
    <row r="1218" ht="12.75">
      <c r="A1218" s="109"/>
    </row>
    <row r="1219" ht="12.75">
      <c r="A1219" s="109"/>
    </row>
    <row r="1220" ht="12.75">
      <c r="A1220" s="109"/>
    </row>
    <row r="1221" ht="12.75">
      <c r="A1221" s="109"/>
    </row>
    <row r="1222" ht="12.75">
      <c r="A1222" s="109"/>
    </row>
    <row r="1223" ht="12.75">
      <c r="A1223" s="109"/>
    </row>
    <row r="1224" ht="12.75">
      <c r="A1224" s="109"/>
    </row>
    <row r="1225" ht="12.75">
      <c r="A1225" s="109"/>
    </row>
    <row r="1226" ht="12.75">
      <c r="A1226" s="109"/>
    </row>
    <row r="1227" ht="12.75">
      <c r="A1227" s="109"/>
    </row>
    <row r="1228" ht="12.75">
      <c r="A1228" s="109"/>
    </row>
    <row r="1229" ht="12.75">
      <c r="A1229" s="109"/>
    </row>
    <row r="1230" ht="12.75">
      <c r="A1230" s="109"/>
    </row>
    <row r="1231" ht="12.75">
      <c r="A1231" s="109"/>
    </row>
    <row r="1232" ht="12.75">
      <c r="A1232" s="109"/>
    </row>
    <row r="1233" ht="12.75">
      <c r="A1233" s="109"/>
    </row>
    <row r="1234" ht="12.75">
      <c r="A1234" s="109"/>
    </row>
    <row r="1235" ht="12.75">
      <c r="A1235" s="109"/>
    </row>
    <row r="1236" ht="12.75">
      <c r="A1236" s="109"/>
    </row>
    <row r="1237" ht="12.75">
      <c r="A1237" s="109"/>
    </row>
    <row r="1238" ht="12.75">
      <c r="A1238" s="109"/>
    </row>
    <row r="1239" ht="12.75">
      <c r="A1239" s="109"/>
    </row>
    <row r="1240" ht="12.75">
      <c r="A1240" s="109"/>
    </row>
    <row r="1241" ht="12.75">
      <c r="A1241" s="109"/>
    </row>
    <row r="1242" ht="12.75">
      <c r="A1242" s="109"/>
    </row>
    <row r="1243" ht="12.75">
      <c r="A1243" s="109"/>
    </row>
    <row r="1244" ht="12.75">
      <c r="A1244" s="109"/>
    </row>
    <row r="1245" ht="12.75">
      <c r="A1245" s="109"/>
    </row>
    <row r="1246" ht="12.75">
      <c r="A1246" s="109"/>
    </row>
    <row r="1247" ht="12.75">
      <c r="A1247" s="109"/>
    </row>
    <row r="1248" ht="12.75">
      <c r="A1248" s="109"/>
    </row>
    <row r="1249" ht="12.75">
      <c r="A1249" s="109"/>
    </row>
    <row r="1250" ht="12.75">
      <c r="A1250" s="109"/>
    </row>
    <row r="1251" ht="12.75">
      <c r="A1251" s="109"/>
    </row>
    <row r="1252" ht="12.75">
      <c r="A1252" s="109"/>
    </row>
    <row r="1253" ht="12.75">
      <c r="A1253" s="109"/>
    </row>
    <row r="1254" ht="12.75">
      <c r="A1254" s="109"/>
    </row>
    <row r="1255" ht="12.75">
      <c r="A1255" s="109"/>
    </row>
    <row r="1256" ht="12.75">
      <c r="A1256" s="109"/>
    </row>
    <row r="1257" ht="12.75">
      <c r="A1257" s="109"/>
    </row>
    <row r="1258" ht="12.75">
      <c r="A1258" s="109"/>
    </row>
    <row r="1259" ht="12.75">
      <c r="A1259" s="109"/>
    </row>
    <row r="1260" ht="12.75">
      <c r="A1260" s="109"/>
    </row>
    <row r="1261" ht="12.75">
      <c r="A1261" s="109"/>
    </row>
    <row r="1262" ht="12.75">
      <c r="A1262" s="109"/>
    </row>
    <row r="1263" ht="12.75">
      <c r="A1263" s="109"/>
    </row>
    <row r="1264" ht="12.75">
      <c r="A1264" s="109"/>
    </row>
    <row r="1265" ht="12.75">
      <c r="A1265" s="109"/>
    </row>
    <row r="1266" ht="12.75">
      <c r="A1266" s="109"/>
    </row>
    <row r="1267" ht="12.75">
      <c r="A1267" s="109"/>
    </row>
    <row r="1268" ht="12.75">
      <c r="A1268" s="109"/>
    </row>
    <row r="1269" ht="12.75">
      <c r="A1269" s="109"/>
    </row>
    <row r="1270" ht="12.75">
      <c r="A1270" s="109"/>
    </row>
    <row r="1271" ht="12.75">
      <c r="A1271" s="109"/>
    </row>
    <row r="1272" ht="12.75">
      <c r="A1272" s="109"/>
    </row>
    <row r="1273" ht="12.75">
      <c r="A1273" s="109"/>
    </row>
    <row r="1274" ht="12.75">
      <c r="A1274" s="109"/>
    </row>
    <row r="1275" ht="12.75">
      <c r="A1275" s="109"/>
    </row>
    <row r="1276" ht="12.75">
      <c r="A1276" s="109"/>
    </row>
    <row r="1277" ht="12.75">
      <c r="A1277" s="109"/>
    </row>
    <row r="1278" ht="12.75">
      <c r="A1278" s="109"/>
    </row>
    <row r="1279" ht="12.75">
      <c r="A1279" s="109"/>
    </row>
    <row r="1280" ht="12.75">
      <c r="A1280" s="109"/>
    </row>
    <row r="1281" ht="12.75">
      <c r="A1281" s="109"/>
    </row>
    <row r="1282" ht="12.75">
      <c r="A1282" s="109"/>
    </row>
    <row r="1283" ht="12.75">
      <c r="A1283" s="109"/>
    </row>
    <row r="1284" ht="12.75">
      <c r="A1284" s="109"/>
    </row>
    <row r="1285" ht="12.75">
      <c r="A1285" s="109"/>
    </row>
    <row r="1286" ht="12.75">
      <c r="A1286" s="109"/>
    </row>
    <row r="1287" ht="12.75">
      <c r="A1287" s="109"/>
    </row>
    <row r="1288" ht="12.75">
      <c r="A1288" s="109"/>
    </row>
    <row r="1289" ht="12.75">
      <c r="A1289" s="109"/>
    </row>
    <row r="1290" ht="12.75">
      <c r="A1290" s="109"/>
    </row>
    <row r="1291" ht="12.75">
      <c r="A1291" s="109"/>
    </row>
    <row r="1292" ht="12.75">
      <c r="A1292" s="109"/>
    </row>
    <row r="1293" ht="12.75">
      <c r="A1293" s="109"/>
    </row>
    <row r="1294" ht="12.75">
      <c r="A1294" s="109"/>
    </row>
    <row r="1295" ht="12.75">
      <c r="A1295" s="109"/>
    </row>
    <row r="1296" ht="12.75">
      <c r="A1296" s="109"/>
    </row>
    <row r="1297" ht="12.75">
      <c r="A1297" s="109"/>
    </row>
    <row r="1298" ht="12.75">
      <c r="A1298" s="109"/>
    </row>
    <row r="1299" ht="12.75">
      <c r="A1299" s="109"/>
    </row>
    <row r="1300" ht="12.75">
      <c r="A1300" s="109"/>
    </row>
    <row r="1301" ht="12.75">
      <c r="A1301" s="109"/>
    </row>
    <row r="1302" ht="12.75">
      <c r="A1302" s="109"/>
    </row>
    <row r="1303" ht="12.75">
      <c r="A1303" s="109"/>
    </row>
    <row r="1304" ht="12.75">
      <c r="A1304" s="109"/>
    </row>
    <row r="1305" ht="12.75">
      <c r="A1305" s="109"/>
    </row>
    <row r="1306" ht="12.75">
      <c r="A1306" s="109"/>
    </row>
    <row r="1307" ht="12.75">
      <c r="A1307" s="109"/>
    </row>
    <row r="1308" ht="12.75">
      <c r="A1308" s="109"/>
    </row>
    <row r="1309" ht="12.75">
      <c r="A1309" s="109"/>
    </row>
    <row r="1310" ht="12.75">
      <c r="A1310" s="109"/>
    </row>
    <row r="1311" ht="12.75">
      <c r="A1311" s="109"/>
    </row>
    <row r="1312" ht="12.75">
      <c r="A1312" s="109"/>
    </row>
    <row r="1313" ht="12.75">
      <c r="A1313" s="109"/>
    </row>
    <row r="1314" ht="12.75">
      <c r="A1314" s="109"/>
    </row>
    <row r="1315" ht="12.75">
      <c r="A1315" s="109"/>
    </row>
    <row r="1316" ht="12.75">
      <c r="A1316" s="109"/>
    </row>
    <row r="1317" ht="12.75">
      <c r="A1317" s="109"/>
    </row>
    <row r="1318" ht="12.75">
      <c r="A1318" s="109"/>
    </row>
    <row r="1319" ht="12.75">
      <c r="A1319" s="109"/>
    </row>
    <row r="1320" ht="12.75">
      <c r="A1320" s="109"/>
    </row>
    <row r="1321" ht="12.75">
      <c r="A1321" s="109"/>
    </row>
    <row r="1322" ht="12.75">
      <c r="A1322" s="109"/>
    </row>
    <row r="1323" ht="12.75">
      <c r="A1323" s="109"/>
    </row>
    <row r="1324" ht="12.75">
      <c r="A1324" s="109"/>
    </row>
    <row r="1325" ht="12.75">
      <c r="A1325" s="109"/>
    </row>
    <row r="1326" ht="12.75">
      <c r="A1326" s="109"/>
    </row>
    <row r="1327" ht="12.75">
      <c r="A1327" s="109"/>
    </row>
    <row r="1328" ht="12.75">
      <c r="A1328" s="109"/>
    </row>
    <row r="1329" ht="12.75">
      <c r="A1329" s="109"/>
    </row>
    <row r="1330" ht="12.75">
      <c r="A1330" s="109"/>
    </row>
    <row r="1331" ht="12.75">
      <c r="A1331" s="109"/>
    </row>
    <row r="1332" ht="12.75">
      <c r="A1332" s="109"/>
    </row>
    <row r="1333" ht="12.75">
      <c r="A1333" s="109"/>
    </row>
    <row r="1334" ht="12.75">
      <c r="A1334" s="109"/>
    </row>
    <row r="1335" ht="12.75">
      <c r="A1335" s="109"/>
    </row>
    <row r="1336" ht="12.75">
      <c r="A1336" s="109"/>
    </row>
    <row r="1337" ht="12.75">
      <c r="A1337" s="109"/>
    </row>
    <row r="1338" ht="12.75">
      <c r="A1338" s="109"/>
    </row>
    <row r="1339" ht="12.75">
      <c r="A1339" s="109"/>
    </row>
    <row r="1340" ht="12.75">
      <c r="A1340" s="109"/>
    </row>
    <row r="1341" ht="12.75">
      <c r="A1341" s="109"/>
    </row>
    <row r="1342" ht="12.75">
      <c r="A1342" s="109"/>
    </row>
    <row r="1343" ht="12.75">
      <c r="A1343" s="109"/>
    </row>
    <row r="1344" ht="12.75">
      <c r="A1344" s="109"/>
    </row>
    <row r="1345" ht="12.75">
      <c r="A1345" s="109"/>
    </row>
    <row r="1346" ht="12.75">
      <c r="A1346" s="109"/>
    </row>
    <row r="1347" ht="12.75">
      <c r="A1347" s="109"/>
    </row>
    <row r="1348" ht="12.75">
      <c r="A1348" s="109"/>
    </row>
    <row r="1349" ht="12.75">
      <c r="A1349" s="109"/>
    </row>
    <row r="1350" ht="12.75">
      <c r="A1350" s="109"/>
    </row>
    <row r="1351" ht="12.75">
      <c r="A1351" s="109"/>
    </row>
    <row r="1352" ht="12.75">
      <c r="A1352" s="109"/>
    </row>
    <row r="1353" ht="12.75">
      <c r="A1353" s="109"/>
    </row>
    <row r="1354" ht="12.75">
      <c r="A1354" s="109"/>
    </row>
    <row r="1355" ht="12.75">
      <c r="A1355" s="109"/>
    </row>
    <row r="1356" ht="12.75">
      <c r="A1356" s="109"/>
    </row>
    <row r="1357" ht="12.75">
      <c r="A1357" s="109"/>
    </row>
    <row r="1358" ht="12.75">
      <c r="A1358" s="109"/>
    </row>
    <row r="1359" ht="12.75">
      <c r="A1359" s="109"/>
    </row>
    <row r="1360" ht="12.75">
      <c r="A1360" s="109"/>
    </row>
    <row r="1361" ht="12.75">
      <c r="A1361" s="109"/>
    </row>
    <row r="1362" ht="12.75">
      <c r="A1362" s="109"/>
    </row>
    <row r="1363" ht="12.75">
      <c r="A1363" s="109"/>
    </row>
    <row r="1364" ht="12.75">
      <c r="A1364" s="109"/>
    </row>
    <row r="1365" ht="12.75">
      <c r="A1365" s="109"/>
    </row>
    <row r="1366" ht="12.75">
      <c r="A1366" s="109"/>
    </row>
    <row r="1367" ht="12.75">
      <c r="A1367" s="109"/>
    </row>
    <row r="1368" ht="12.75">
      <c r="A1368" s="109"/>
    </row>
    <row r="1369" ht="12.75">
      <c r="A1369" s="109"/>
    </row>
    <row r="1370" ht="12.75">
      <c r="A1370" s="109"/>
    </row>
    <row r="1371" ht="12.75">
      <c r="A1371" s="109"/>
    </row>
    <row r="1372" ht="12.75">
      <c r="A1372" s="109"/>
    </row>
    <row r="1373" ht="12.75">
      <c r="A1373" s="109"/>
    </row>
    <row r="1374" ht="12.75">
      <c r="A1374" s="109"/>
    </row>
    <row r="1375" ht="12.75">
      <c r="A1375" s="109"/>
    </row>
    <row r="1376" ht="12.75">
      <c r="A1376" s="109"/>
    </row>
    <row r="1377" ht="12.75">
      <c r="A1377" s="109"/>
    </row>
    <row r="1378" ht="12.75">
      <c r="A1378" s="109"/>
    </row>
    <row r="1379" ht="12.75">
      <c r="A1379" s="109"/>
    </row>
    <row r="1380" ht="12.75">
      <c r="A1380" s="109"/>
    </row>
    <row r="1381" ht="12.75">
      <c r="A1381" s="109"/>
    </row>
    <row r="1382" ht="12.75">
      <c r="A1382" s="109"/>
    </row>
    <row r="1383" ht="12.75">
      <c r="A1383" s="109"/>
    </row>
    <row r="1384" ht="12.75">
      <c r="A1384" s="109"/>
    </row>
    <row r="1385" ht="12.75">
      <c r="A1385" s="109"/>
    </row>
    <row r="1386" ht="12.75">
      <c r="A1386" s="109"/>
    </row>
    <row r="1387" ht="12.75">
      <c r="A1387" s="109"/>
    </row>
    <row r="1388" ht="12.75">
      <c r="A1388" s="109"/>
    </row>
    <row r="1389" ht="12.75">
      <c r="A1389" s="109"/>
    </row>
    <row r="1390" ht="12.75">
      <c r="A1390" s="109"/>
    </row>
    <row r="1391" ht="12.75">
      <c r="A1391" s="109"/>
    </row>
    <row r="1392" ht="12.75">
      <c r="A1392" s="109"/>
    </row>
    <row r="1393" ht="12.75">
      <c r="A1393" s="109"/>
    </row>
    <row r="1394" ht="12.75">
      <c r="A1394" s="109"/>
    </row>
    <row r="1395" ht="12.75">
      <c r="A1395" s="109"/>
    </row>
    <row r="1396" ht="12.75">
      <c r="A1396" s="109"/>
    </row>
    <row r="1397" ht="12.75">
      <c r="A1397" s="109"/>
    </row>
    <row r="1398" ht="12.75">
      <c r="A1398" s="109"/>
    </row>
    <row r="1399" ht="12.75">
      <c r="A1399" s="109"/>
    </row>
    <row r="1400" ht="12.75">
      <c r="A1400" s="109"/>
    </row>
    <row r="1401" ht="12.75">
      <c r="A1401" s="109"/>
    </row>
    <row r="1402" ht="12.75">
      <c r="A1402" s="109"/>
    </row>
    <row r="1403" ht="12.75">
      <c r="A1403" s="109"/>
    </row>
    <row r="1404" ht="12.75">
      <c r="A1404" s="109"/>
    </row>
    <row r="1405" ht="12.75">
      <c r="A1405" s="109"/>
    </row>
    <row r="1406" ht="12.75">
      <c r="A1406" s="109"/>
    </row>
    <row r="1407" ht="12.75">
      <c r="A1407" s="109"/>
    </row>
    <row r="1408" ht="12.75">
      <c r="A1408" s="109"/>
    </row>
    <row r="1409" ht="12.75">
      <c r="A1409" s="109"/>
    </row>
    <row r="1410" ht="12.75">
      <c r="A1410" s="109"/>
    </row>
    <row r="1411" ht="12.75">
      <c r="A1411" s="109"/>
    </row>
    <row r="1412" ht="12.75">
      <c r="A1412" s="109"/>
    </row>
    <row r="1413" ht="12.75">
      <c r="A1413" s="109"/>
    </row>
    <row r="1414" ht="12.75">
      <c r="A1414" s="109"/>
    </row>
    <row r="1415" ht="12.75">
      <c r="A1415" s="109"/>
    </row>
    <row r="1416" ht="12.75">
      <c r="A1416" s="109"/>
    </row>
    <row r="1417" ht="12.75">
      <c r="A1417" s="109"/>
    </row>
    <row r="1418" ht="12.75">
      <c r="A1418" s="109"/>
    </row>
    <row r="1419" ht="12.75">
      <c r="A1419" s="109"/>
    </row>
    <row r="1420" ht="12.75">
      <c r="A1420" s="109"/>
    </row>
    <row r="1421" ht="12.75">
      <c r="A1421" s="109"/>
    </row>
    <row r="1422" ht="12.75">
      <c r="A1422" s="109"/>
    </row>
    <row r="1423" ht="12.75">
      <c r="A1423" s="109"/>
    </row>
    <row r="1424" ht="12.75">
      <c r="A1424" s="109"/>
    </row>
    <row r="1425" ht="12.75">
      <c r="A1425" s="109"/>
    </row>
    <row r="1426" ht="12.75">
      <c r="A1426" s="109"/>
    </row>
    <row r="1427" ht="12.75">
      <c r="A1427" s="109"/>
    </row>
    <row r="1428" ht="12.75">
      <c r="A1428" s="109"/>
    </row>
    <row r="1429" ht="12.75">
      <c r="A1429" s="109"/>
    </row>
  </sheetData>
  <sheetProtection/>
  <mergeCells count="2">
    <mergeCell ref="A2:F2"/>
    <mergeCell ref="A3:F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6" r:id="rId1"/>
</worksheet>
</file>

<file path=xl/worksheets/sheet12.xml><?xml version="1.0" encoding="utf-8"?>
<worksheet xmlns="http://schemas.openxmlformats.org/spreadsheetml/2006/main" xmlns:r="http://schemas.openxmlformats.org/officeDocument/2006/relationships">
  <dimension ref="A2:J168"/>
  <sheetViews>
    <sheetView view="pageBreakPreview" zoomScale="75" zoomScaleNormal="85" zoomScaleSheetLayoutView="75" zoomScalePageLayoutView="0" workbookViewId="0" topLeftCell="A1">
      <selection activeCell="I24" sqref="I24"/>
    </sheetView>
  </sheetViews>
  <sheetFormatPr defaultColWidth="9.140625" defaultRowHeight="12.75"/>
  <cols>
    <col min="1" max="1" width="10.140625" style="37" customWidth="1"/>
    <col min="2" max="2" width="69.57421875" style="37" customWidth="1"/>
    <col min="3" max="3" width="21.140625" style="37" customWidth="1"/>
    <col min="4" max="4" width="10.140625" style="37" customWidth="1"/>
    <col min="5" max="5" width="21.140625" style="37" customWidth="1"/>
    <col min="6" max="6" width="20.421875" style="37" customWidth="1"/>
    <col min="7" max="16384" width="9.140625" style="37" customWidth="1"/>
  </cols>
  <sheetData>
    <row r="1" ht="12.75"/>
    <row r="2" spans="1:7" ht="12.75">
      <c r="A2" s="35"/>
      <c r="B2" s="36" t="s">
        <v>113</v>
      </c>
      <c r="G2" s="38" t="s">
        <v>441</v>
      </c>
    </row>
    <row r="3" ht="12.75">
      <c r="B3" s="36"/>
    </row>
    <row r="4" ht="13.5" thickBot="1">
      <c r="B4" s="36"/>
    </row>
    <row r="5" spans="1:7" ht="31.5" customHeight="1" thickBot="1">
      <c r="A5" s="179" t="s">
        <v>114</v>
      </c>
      <c r="B5" s="180" t="s">
        <v>115</v>
      </c>
      <c r="C5" s="180" t="s">
        <v>116</v>
      </c>
      <c r="D5" s="180" t="s">
        <v>117</v>
      </c>
      <c r="E5" s="180" t="s">
        <v>118</v>
      </c>
      <c r="F5" s="180" t="s">
        <v>119</v>
      </c>
      <c r="G5" s="164" t="s">
        <v>120</v>
      </c>
    </row>
    <row r="6" spans="1:7" ht="25.5">
      <c r="A6" s="175">
        <v>1</v>
      </c>
      <c r="B6" s="176" t="s">
        <v>121</v>
      </c>
      <c r="C6" s="176" t="s">
        <v>122</v>
      </c>
      <c r="D6" s="181" t="s">
        <v>412</v>
      </c>
      <c r="E6" s="177" t="s">
        <v>123</v>
      </c>
      <c r="F6" s="178" t="s">
        <v>124</v>
      </c>
      <c r="G6" s="786" t="s">
        <v>370</v>
      </c>
    </row>
    <row r="7" spans="1:7" ht="25.5">
      <c r="A7" s="165">
        <v>2</v>
      </c>
      <c r="B7" s="166" t="s">
        <v>125</v>
      </c>
      <c r="C7" s="166" t="s">
        <v>126</v>
      </c>
      <c r="D7" s="167" t="s">
        <v>412</v>
      </c>
      <c r="E7" s="167" t="s">
        <v>320</v>
      </c>
      <c r="F7" s="168" t="s">
        <v>124</v>
      </c>
      <c r="G7" s="169"/>
    </row>
    <row r="8" spans="1:7" ht="25.5">
      <c r="A8" s="165">
        <v>3</v>
      </c>
      <c r="B8" s="166" t="s">
        <v>128</v>
      </c>
      <c r="C8" s="166" t="s">
        <v>129</v>
      </c>
      <c r="D8" s="167" t="s">
        <v>412</v>
      </c>
      <c r="E8" s="167" t="s">
        <v>320</v>
      </c>
      <c r="F8" s="168" t="s">
        <v>124</v>
      </c>
      <c r="G8" s="169"/>
    </row>
    <row r="9" spans="1:7" ht="25.5">
      <c r="A9" s="165">
        <v>4</v>
      </c>
      <c r="B9" s="166" t="s">
        <v>130</v>
      </c>
      <c r="C9" s="166" t="s">
        <v>131</v>
      </c>
      <c r="D9" s="182" t="s">
        <v>412</v>
      </c>
      <c r="E9" s="184" t="s">
        <v>413</v>
      </c>
      <c r="F9" s="168" t="s">
        <v>124</v>
      </c>
      <c r="G9" s="169"/>
    </row>
    <row r="10" spans="1:7" ht="12.75">
      <c r="A10" s="855">
        <v>5</v>
      </c>
      <c r="B10" s="856" t="s">
        <v>133</v>
      </c>
      <c r="C10" s="166" t="s">
        <v>134</v>
      </c>
      <c r="D10" s="852" t="s">
        <v>412</v>
      </c>
      <c r="E10" s="857" t="s">
        <v>132</v>
      </c>
      <c r="F10" s="854" t="s">
        <v>124</v>
      </c>
      <c r="G10" s="787" t="s">
        <v>370</v>
      </c>
    </row>
    <row r="11" spans="1:7" ht="21.75" customHeight="1">
      <c r="A11" s="855"/>
      <c r="B11" s="856"/>
      <c r="C11" s="166" t="s">
        <v>135</v>
      </c>
      <c r="D11" s="853"/>
      <c r="E11" s="857"/>
      <c r="F11" s="854"/>
      <c r="G11" s="787" t="s">
        <v>370</v>
      </c>
    </row>
    <row r="12" spans="1:7" ht="12.75">
      <c r="A12" s="855">
        <v>6</v>
      </c>
      <c r="B12" s="856" t="s">
        <v>136</v>
      </c>
      <c r="C12" s="166" t="s">
        <v>134</v>
      </c>
      <c r="D12" s="852" t="s">
        <v>412</v>
      </c>
      <c r="E12" s="853" t="s">
        <v>414</v>
      </c>
      <c r="F12" s="854"/>
      <c r="G12" s="169"/>
    </row>
    <row r="13" spans="1:7" ht="12.75" hidden="1">
      <c r="A13" s="855"/>
      <c r="B13" s="856"/>
      <c r="C13" s="166" t="s">
        <v>137</v>
      </c>
      <c r="D13" s="853"/>
      <c r="E13" s="853"/>
      <c r="F13" s="854"/>
      <c r="G13" s="169"/>
    </row>
    <row r="14" spans="1:7" ht="12.75">
      <c r="A14" s="855">
        <v>7</v>
      </c>
      <c r="B14" s="856" t="s">
        <v>138</v>
      </c>
      <c r="C14" s="166" t="s">
        <v>139</v>
      </c>
      <c r="D14" s="852" t="s">
        <v>412</v>
      </c>
      <c r="E14" s="853" t="s">
        <v>140</v>
      </c>
      <c r="F14" s="854" t="s">
        <v>124</v>
      </c>
      <c r="G14" s="169"/>
    </row>
    <row r="15" spans="1:7" ht="12.75">
      <c r="A15" s="855"/>
      <c r="B15" s="856"/>
      <c r="C15" s="166" t="s">
        <v>141</v>
      </c>
      <c r="D15" s="853"/>
      <c r="E15" s="853"/>
      <c r="F15" s="854"/>
      <c r="G15" s="169"/>
    </row>
    <row r="16" spans="1:7" ht="26.25" thickBot="1">
      <c r="A16" s="170">
        <v>8</v>
      </c>
      <c r="B16" s="171" t="s">
        <v>142</v>
      </c>
      <c r="C16" s="171" t="s">
        <v>143</v>
      </c>
      <c r="D16" s="183" t="s">
        <v>412</v>
      </c>
      <c r="E16" s="172" t="s">
        <v>132</v>
      </c>
      <c r="F16" s="173" t="s">
        <v>124</v>
      </c>
      <c r="G16" s="174"/>
    </row>
    <row r="17" ht="12.75"/>
    <row r="18" ht="12.75"/>
    <row r="19" ht="12.75"/>
    <row r="20" ht="12.75"/>
    <row r="21" ht="12.75"/>
    <row r="22" ht="12.75"/>
    <row r="23" ht="12.75"/>
    <row r="27" spans="1:10" ht="12.75">
      <c r="A27" s="45"/>
      <c r="B27" s="46"/>
      <c r="C27" s="45"/>
      <c r="D27" s="45"/>
      <c r="E27" s="45"/>
      <c r="F27" s="45"/>
      <c r="G27" s="45"/>
      <c r="H27" s="45"/>
      <c r="I27" s="45"/>
      <c r="J27" s="45"/>
    </row>
    <row r="28" spans="1:10" ht="12.75">
      <c r="A28" s="47"/>
      <c r="B28" s="48"/>
      <c r="C28" s="45"/>
      <c r="D28" s="45"/>
      <c r="E28" s="45"/>
      <c r="F28" s="45"/>
      <c r="G28" s="45"/>
      <c r="H28" s="45"/>
      <c r="I28" s="45"/>
      <c r="J28" s="45"/>
    </row>
    <row r="29" spans="1:10" ht="12.75">
      <c r="A29" s="47"/>
      <c r="B29" s="45"/>
      <c r="C29" s="45"/>
      <c r="D29" s="45"/>
      <c r="E29" s="45"/>
      <c r="F29" s="45"/>
      <c r="G29" s="45"/>
      <c r="H29" s="45"/>
      <c r="I29" s="45"/>
      <c r="J29" s="45"/>
    </row>
    <row r="30" spans="1:10" ht="12.75">
      <c r="A30" s="49"/>
      <c r="B30" s="49"/>
      <c r="C30" s="49"/>
      <c r="D30" s="49"/>
      <c r="E30" s="49"/>
      <c r="F30" s="49"/>
      <c r="G30" s="45"/>
      <c r="H30" s="45"/>
      <c r="I30" s="45"/>
      <c r="J30" s="45"/>
    </row>
    <row r="31" spans="1:10" ht="12.75">
      <c r="A31" s="50"/>
      <c r="B31" s="44"/>
      <c r="C31" s="44"/>
      <c r="D31" s="51"/>
      <c r="E31" s="51"/>
      <c r="F31" s="51"/>
      <c r="G31" s="45"/>
      <c r="H31" s="45"/>
      <c r="I31" s="45"/>
      <c r="J31" s="45"/>
    </row>
    <row r="32" spans="1:10" ht="12.75">
      <c r="A32" s="50"/>
      <c r="B32" s="44"/>
      <c r="C32" s="44"/>
      <c r="D32" s="51"/>
      <c r="E32" s="51"/>
      <c r="F32" s="51"/>
      <c r="G32" s="45"/>
      <c r="H32" s="45"/>
      <c r="I32" s="45"/>
      <c r="J32" s="45"/>
    </row>
    <row r="33" spans="1:10" ht="12.75">
      <c r="A33" s="50"/>
      <c r="B33" s="44"/>
      <c r="C33" s="44"/>
      <c r="D33" s="51"/>
      <c r="E33" s="51"/>
      <c r="F33" s="51"/>
      <c r="G33" s="45"/>
      <c r="H33" s="45"/>
      <c r="I33" s="45"/>
      <c r="J33" s="45"/>
    </row>
    <row r="34" spans="1:10" ht="37.5" customHeight="1">
      <c r="A34" s="50"/>
      <c r="B34" s="51"/>
      <c r="C34" s="51"/>
      <c r="D34" s="51"/>
      <c r="E34" s="51"/>
      <c r="F34" s="51"/>
      <c r="G34" s="45"/>
      <c r="H34" s="45"/>
      <c r="I34" s="45"/>
      <c r="J34" s="45"/>
    </row>
    <row r="35" spans="1:10" ht="24" customHeight="1">
      <c r="A35" s="50"/>
      <c r="B35" s="849"/>
      <c r="C35" s="52"/>
      <c r="D35" s="850"/>
      <c r="E35" s="851"/>
      <c r="F35" s="850"/>
      <c r="G35" s="45"/>
      <c r="H35" s="45"/>
      <c r="I35" s="45"/>
      <c r="J35" s="45"/>
    </row>
    <row r="36" spans="1:10" ht="22.5" customHeight="1">
      <c r="A36" s="50"/>
      <c r="B36" s="849"/>
      <c r="C36" s="52"/>
      <c r="D36" s="850"/>
      <c r="E36" s="851"/>
      <c r="F36" s="850"/>
      <c r="G36" s="45"/>
      <c r="H36" s="45"/>
      <c r="I36" s="45"/>
      <c r="J36" s="45"/>
    </row>
    <row r="37" spans="1:10" ht="51" customHeight="1">
      <c r="A37" s="50"/>
      <c r="B37" s="849"/>
      <c r="C37" s="52"/>
      <c r="D37" s="850"/>
      <c r="E37" s="851"/>
      <c r="F37" s="850"/>
      <c r="G37" s="45"/>
      <c r="H37" s="45"/>
      <c r="I37" s="45"/>
      <c r="J37" s="45"/>
    </row>
    <row r="38" spans="1:10" ht="15.75" customHeight="1" hidden="1">
      <c r="A38" s="50"/>
      <c r="B38" s="849"/>
      <c r="C38" s="52"/>
      <c r="D38" s="850"/>
      <c r="E38" s="851"/>
      <c r="F38" s="850"/>
      <c r="G38" s="45"/>
      <c r="H38" s="45"/>
      <c r="I38" s="45"/>
      <c r="J38" s="45"/>
    </row>
    <row r="39" spans="1:10" ht="16.5" customHeight="1" hidden="1" thickBot="1">
      <c r="A39" s="50"/>
      <c r="B39" s="849"/>
      <c r="C39" s="52"/>
      <c r="D39" s="850"/>
      <c r="E39" s="851"/>
      <c r="F39" s="850"/>
      <c r="G39" s="45"/>
      <c r="H39" s="45"/>
      <c r="I39" s="45"/>
      <c r="J39" s="45"/>
    </row>
    <row r="40" spans="1:10" ht="12.75">
      <c r="A40" s="50"/>
      <c r="B40" s="53"/>
      <c r="C40" s="53"/>
      <c r="D40" s="53"/>
      <c r="E40" s="53"/>
      <c r="F40" s="53"/>
      <c r="G40" s="45"/>
      <c r="H40" s="45"/>
      <c r="I40" s="45"/>
      <c r="J40" s="45"/>
    </row>
    <row r="41" spans="1:10" ht="12.75">
      <c r="A41" s="50"/>
      <c r="B41" s="53"/>
      <c r="C41" s="53"/>
      <c r="D41" s="53"/>
      <c r="E41" s="53"/>
      <c r="F41" s="53"/>
      <c r="G41" s="45"/>
      <c r="H41" s="45"/>
      <c r="I41" s="45"/>
      <c r="J41" s="45"/>
    </row>
    <row r="42" spans="1:10" ht="12.75">
      <c r="A42" s="50"/>
      <c r="B42" s="53"/>
      <c r="C42" s="53"/>
      <c r="D42" s="53"/>
      <c r="E42" s="53"/>
      <c r="F42" s="53"/>
      <c r="G42" s="45"/>
      <c r="H42" s="45"/>
      <c r="I42" s="45"/>
      <c r="J42" s="45"/>
    </row>
    <row r="43" spans="1:10" ht="12.75">
      <c r="A43" s="50"/>
      <c r="B43" s="53"/>
      <c r="C43" s="53"/>
      <c r="D43" s="53"/>
      <c r="E43" s="53"/>
      <c r="F43" s="53"/>
      <c r="G43" s="45"/>
      <c r="H43" s="45"/>
      <c r="I43" s="45"/>
      <c r="J43" s="45"/>
    </row>
    <row r="44" spans="1:10" ht="12.75">
      <c r="A44" s="50"/>
      <c r="B44" s="52"/>
      <c r="C44" s="52"/>
      <c r="D44" s="53"/>
      <c r="E44" s="53"/>
      <c r="F44" s="53"/>
      <c r="G44" s="45"/>
      <c r="H44" s="45"/>
      <c r="I44" s="45"/>
      <c r="J44" s="45"/>
    </row>
    <row r="45" spans="1:10" ht="12.75">
      <c r="A45" s="45"/>
      <c r="B45" s="54"/>
      <c r="C45" s="54"/>
      <c r="D45" s="54"/>
      <c r="E45" s="54"/>
      <c r="F45" s="54"/>
      <c r="G45" s="45"/>
      <c r="H45" s="45"/>
      <c r="I45" s="45"/>
      <c r="J45" s="45"/>
    </row>
    <row r="46" spans="1:10" ht="12.75">
      <c r="A46" s="45"/>
      <c r="B46" s="54"/>
      <c r="C46" s="54"/>
      <c r="D46" s="54"/>
      <c r="E46" s="54"/>
      <c r="F46" s="54"/>
      <c r="G46" s="45"/>
      <c r="H46" s="45"/>
      <c r="I46" s="45"/>
      <c r="J46" s="45"/>
    </row>
    <row r="47" spans="1:10" ht="12.75">
      <c r="A47" s="45"/>
      <c r="B47" s="54"/>
      <c r="C47" s="54"/>
      <c r="D47" s="54"/>
      <c r="E47" s="54"/>
      <c r="F47" s="54"/>
      <c r="G47" s="45"/>
      <c r="H47" s="45"/>
      <c r="I47" s="45"/>
      <c r="J47" s="45"/>
    </row>
    <row r="48" spans="1:10" ht="12.75">
      <c r="A48" s="45"/>
      <c r="B48" s="54"/>
      <c r="C48" s="54"/>
      <c r="D48" s="54"/>
      <c r="E48" s="54"/>
      <c r="F48" s="54"/>
      <c r="G48" s="45"/>
      <c r="H48" s="45"/>
      <c r="I48" s="45"/>
      <c r="J48" s="45"/>
    </row>
    <row r="49" spans="1:10" ht="12.75">
      <c r="A49" s="45"/>
      <c r="B49" s="45"/>
      <c r="C49" s="45"/>
      <c r="D49" s="45"/>
      <c r="E49" s="45"/>
      <c r="F49" s="45"/>
      <c r="G49" s="45"/>
      <c r="H49" s="45"/>
      <c r="I49" s="45"/>
      <c r="J49" s="45"/>
    </row>
    <row r="50" spans="1:10" ht="12.75">
      <c r="A50" s="45"/>
      <c r="B50" s="45"/>
      <c r="C50" s="45"/>
      <c r="D50" s="45"/>
      <c r="E50" s="45"/>
      <c r="F50" s="45"/>
      <c r="G50" s="45"/>
      <c r="H50" s="45"/>
      <c r="I50" s="45"/>
      <c r="J50" s="45"/>
    </row>
    <row r="51" spans="1:10" ht="12.75">
      <c r="A51" s="45"/>
      <c r="B51" s="45"/>
      <c r="C51" s="45"/>
      <c r="D51" s="45"/>
      <c r="E51" s="45"/>
      <c r="F51" s="45"/>
      <c r="G51" s="45"/>
      <c r="H51" s="45"/>
      <c r="I51" s="45"/>
      <c r="J51" s="45"/>
    </row>
    <row r="52" spans="1:10" ht="12.75">
      <c r="A52" s="45"/>
      <c r="B52" s="45"/>
      <c r="C52" s="45"/>
      <c r="D52" s="45"/>
      <c r="E52" s="45"/>
      <c r="F52" s="45"/>
      <c r="G52" s="45"/>
      <c r="H52" s="45"/>
      <c r="I52" s="45"/>
      <c r="J52" s="45"/>
    </row>
    <row r="53" spans="1:10" ht="12.75">
      <c r="A53" s="45"/>
      <c r="B53" s="45"/>
      <c r="C53" s="45"/>
      <c r="D53" s="45"/>
      <c r="E53" s="45"/>
      <c r="F53" s="45"/>
      <c r="G53" s="45"/>
      <c r="H53" s="45"/>
      <c r="I53" s="45"/>
      <c r="J53" s="45"/>
    </row>
    <row r="54" spans="1:10" ht="12.75">
      <c r="A54" s="45"/>
      <c r="B54" s="45"/>
      <c r="C54" s="45"/>
      <c r="D54" s="45"/>
      <c r="E54" s="45"/>
      <c r="F54" s="45"/>
      <c r="G54" s="45"/>
      <c r="H54" s="45"/>
      <c r="I54" s="45"/>
      <c r="J54" s="45"/>
    </row>
    <row r="55" spans="1:10" ht="12.75">
      <c r="A55" s="45"/>
      <c r="B55" s="45"/>
      <c r="C55" s="45"/>
      <c r="D55" s="45"/>
      <c r="E55" s="45"/>
      <c r="F55" s="45"/>
      <c r="G55" s="45"/>
      <c r="H55" s="45"/>
      <c r="I55" s="45"/>
      <c r="J55" s="45"/>
    </row>
    <row r="56" spans="1:10" ht="12.75">
      <c r="A56" s="45"/>
      <c r="B56" s="45"/>
      <c r="C56" s="45"/>
      <c r="D56" s="45"/>
      <c r="E56" s="45"/>
      <c r="F56" s="45"/>
      <c r="G56" s="45"/>
      <c r="H56" s="45"/>
      <c r="I56" s="45"/>
      <c r="J56" s="45"/>
    </row>
    <row r="57" spans="1:10" ht="12.75">
      <c r="A57" s="45"/>
      <c r="B57" s="45"/>
      <c r="C57" s="45"/>
      <c r="D57" s="45"/>
      <c r="E57" s="45"/>
      <c r="F57" s="45"/>
      <c r="G57" s="45"/>
      <c r="H57" s="45"/>
      <c r="I57" s="45"/>
      <c r="J57" s="45"/>
    </row>
    <row r="58" spans="1:10" ht="24" customHeight="1">
      <c r="A58" s="45"/>
      <c r="B58" s="45"/>
      <c r="C58" s="45"/>
      <c r="D58" s="45"/>
      <c r="E58" s="45"/>
      <c r="F58" s="45"/>
      <c r="G58" s="45"/>
      <c r="H58" s="45"/>
      <c r="I58" s="45"/>
      <c r="J58" s="45"/>
    </row>
    <row r="59" spans="1:10" ht="25.5" customHeight="1">
      <c r="A59" s="45"/>
      <c r="B59" s="45"/>
      <c r="C59" s="45"/>
      <c r="D59" s="45"/>
      <c r="E59" s="45"/>
      <c r="F59" s="45"/>
      <c r="G59" s="45"/>
      <c r="H59" s="45"/>
      <c r="I59" s="45"/>
      <c r="J59" s="45"/>
    </row>
    <row r="60" spans="1:10" ht="12.75">
      <c r="A60" s="45"/>
      <c r="B60" s="45"/>
      <c r="C60" s="45"/>
      <c r="D60" s="45"/>
      <c r="E60" s="45"/>
      <c r="F60" s="45"/>
      <c r="G60" s="45"/>
      <c r="H60" s="45"/>
      <c r="I60" s="45"/>
      <c r="J60" s="45"/>
    </row>
    <row r="61" spans="1:10" ht="12.75">
      <c r="A61" s="45"/>
      <c r="B61" s="45"/>
      <c r="C61" s="45"/>
      <c r="D61" s="45"/>
      <c r="E61" s="45"/>
      <c r="F61" s="45"/>
      <c r="G61" s="45"/>
      <c r="H61" s="45"/>
      <c r="I61" s="45"/>
      <c r="J61" s="45"/>
    </row>
    <row r="62" spans="1:10" ht="12.75">
      <c r="A62" s="45"/>
      <c r="B62" s="45"/>
      <c r="C62" s="45"/>
      <c r="D62" s="45"/>
      <c r="E62" s="45"/>
      <c r="F62" s="45"/>
      <c r="G62" s="45"/>
      <c r="H62" s="45"/>
      <c r="I62" s="45"/>
      <c r="J62" s="45"/>
    </row>
    <row r="63" spans="1:10" ht="65.25" customHeight="1">
      <c r="A63" s="45"/>
      <c r="B63" s="45"/>
      <c r="C63" s="45"/>
      <c r="D63" s="45"/>
      <c r="E63" s="45"/>
      <c r="F63" s="45"/>
      <c r="G63" s="45"/>
      <c r="H63" s="45"/>
      <c r="I63" s="45"/>
      <c r="J63" s="45"/>
    </row>
    <row r="64" spans="1:10" ht="12.75" hidden="1">
      <c r="A64" s="45"/>
      <c r="B64" s="45"/>
      <c r="C64" s="45"/>
      <c r="D64" s="45"/>
      <c r="E64" s="45"/>
      <c r="F64" s="45"/>
      <c r="G64" s="45"/>
      <c r="H64" s="45"/>
      <c r="I64" s="45"/>
      <c r="J64" s="45"/>
    </row>
    <row r="65" spans="1:10" ht="12.75">
      <c r="A65" s="45"/>
      <c r="B65" s="45"/>
      <c r="C65" s="45"/>
      <c r="D65" s="45"/>
      <c r="E65" s="45"/>
      <c r="F65" s="45"/>
      <c r="G65" s="45"/>
      <c r="H65" s="45"/>
      <c r="I65" s="45"/>
      <c r="J65" s="45"/>
    </row>
    <row r="66" spans="1:10" ht="12.75">
      <c r="A66" s="45"/>
      <c r="B66" s="45"/>
      <c r="C66" s="45"/>
      <c r="D66" s="45"/>
      <c r="E66" s="45"/>
      <c r="F66" s="45"/>
      <c r="G66" s="45"/>
      <c r="H66" s="45"/>
      <c r="I66" s="45"/>
      <c r="J66" s="45"/>
    </row>
    <row r="67" spans="1:10" ht="33.75" customHeight="1">
      <c r="A67" s="45"/>
      <c r="B67" s="45"/>
      <c r="C67" s="45"/>
      <c r="D67" s="45"/>
      <c r="E67" s="45"/>
      <c r="F67" s="45"/>
      <c r="G67" s="45"/>
      <c r="H67" s="45"/>
      <c r="I67" s="45"/>
      <c r="J67" s="45"/>
    </row>
    <row r="68" spans="1:10" ht="16.5" customHeight="1" hidden="1" thickBot="1">
      <c r="A68" s="45"/>
      <c r="B68" s="45"/>
      <c r="C68" s="45"/>
      <c r="D68" s="45"/>
      <c r="E68" s="45"/>
      <c r="F68" s="45"/>
      <c r="G68" s="45"/>
      <c r="H68" s="45"/>
      <c r="I68" s="45"/>
      <c r="J68" s="45"/>
    </row>
    <row r="69" spans="1:10" ht="16.5" customHeight="1" hidden="1" thickBot="1">
      <c r="A69" s="45"/>
      <c r="B69" s="45"/>
      <c r="C69" s="45"/>
      <c r="D69" s="45"/>
      <c r="E69" s="45"/>
      <c r="F69" s="45"/>
      <c r="G69" s="45"/>
      <c r="H69" s="45"/>
      <c r="I69" s="45"/>
      <c r="J69" s="45"/>
    </row>
    <row r="70" spans="1:10" ht="12.75">
      <c r="A70" s="45"/>
      <c r="B70" s="45"/>
      <c r="C70" s="45"/>
      <c r="D70" s="45"/>
      <c r="E70" s="45"/>
      <c r="F70" s="45"/>
      <c r="G70" s="45"/>
      <c r="H70" s="45"/>
      <c r="I70" s="45"/>
      <c r="J70" s="45"/>
    </row>
    <row r="71" spans="1:10" ht="12.75">
      <c r="A71" s="45"/>
      <c r="B71" s="45"/>
      <c r="C71" s="45"/>
      <c r="D71" s="45"/>
      <c r="E71" s="45"/>
      <c r="F71" s="45"/>
      <c r="G71" s="45"/>
      <c r="H71" s="45"/>
      <c r="I71" s="45"/>
      <c r="J71" s="45"/>
    </row>
    <row r="72" spans="1:10" ht="12.75">
      <c r="A72" s="45"/>
      <c r="B72" s="45"/>
      <c r="C72" s="45"/>
      <c r="D72" s="45"/>
      <c r="E72" s="45"/>
      <c r="F72" s="45"/>
      <c r="G72" s="45"/>
      <c r="H72" s="45"/>
      <c r="I72" s="45"/>
      <c r="J72" s="45"/>
    </row>
    <row r="73" spans="1:10" ht="12.75">
      <c r="A73" s="45"/>
      <c r="B73" s="45"/>
      <c r="C73" s="45"/>
      <c r="D73" s="45"/>
      <c r="E73" s="45"/>
      <c r="F73" s="45"/>
      <c r="G73" s="45"/>
      <c r="H73" s="45"/>
      <c r="I73" s="45"/>
      <c r="J73" s="45"/>
    </row>
    <row r="74" spans="1:10" ht="12.75">
      <c r="A74" s="45"/>
      <c r="B74" s="45"/>
      <c r="C74" s="45"/>
      <c r="D74" s="45"/>
      <c r="E74" s="45"/>
      <c r="F74" s="45"/>
      <c r="G74" s="45"/>
      <c r="H74" s="45"/>
      <c r="I74" s="45"/>
      <c r="J74" s="45"/>
    </row>
    <row r="75" spans="1:10" ht="12.75">
      <c r="A75" s="45"/>
      <c r="B75" s="45"/>
      <c r="C75" s="45"/>
      <c r="D75" s="45"/>
      <c r="E75" s="45"/>
      <c r="F75" s="45"/>
      <c r="G75" s="45"/>
      <c r="H75" s="45"/>
      <c r="I75" s="45"/>
      <c r="J75" s="45"/>
    </row>
    <row r="76" spans="1:10" ht="12.75">
      <c r="A76" s="45"/>
      <c r="B76" s="45"/>
      <c r="C76" s="45"/>
      <c r="D76" s="45"/>
      <c r="E76" s="45"/>
      <c r="F76" s="45"/>
      <c r="G76" s="45"/>
      <c r="H76" s="45"/>
      <c r="I76" s="45"/>
      <c r="J76" s="45"/>
    </row>
    <row r="77" spans="1:10" ht="12.75">
      <c r="A77" s="45"/>
      <c r="B77" s="45"/>
      <c r="C77" s="45"/>
      <c r="D77" s="45"/>
      <c r="E77" s="45"/>
      <c r="F77" s="45"/>
      <c r="G77" s="45"/>
      <c r="H77" s="45"/>
      <c r="I77" s="45"/>
      <c r="J77" s="45"/>
    </row>
    <row r="78" spans="1:10" ht="12.75">
      <c r="A78" s="45"/>
      <c r="B78" s="45"/>
      <c r="C78" s="45"/>
      <c r="D78" s="45"/>
      <c r="E78" s="45"/>
      <c r="F78" s="45"/>
      <c r="G78" s="45"/>
      <c r="H78" s="45"/>
      <c r="I78" s="45"/>
      <c r="J78" s="45"/>
    </row>
    <row r="79" spans="1:10" ht="12.75">
      <c r="A79" s="45"/>
      <c r="B79" s="45"/>
      <c r="C79" s="45"/>
      <c r="D79" s="45"/>
      <c r="E79" s="45"/>
      <c r="F79" s="45"/>
      <c r="G79" s="45"/>
      <c r="H79" s="45"/>
      <c r="I79" s="45"/>
      <c r="J79" s="45"/>
    </row>
    <row r="80" spans="1:10" ht="12.75">
      <c r="A80" s="45"/>
      <c r="B80" s="45"/>
      <c r="C80" s="45"/>
      <c r="D80" s="45"/>
      <c r="E80" s="45"/>
      <c r="F80" s="45"/>
      <c r="G80" s="45"/>
      <c r="H80" s="45"/>
      <c r="I80" s="45"/>
      <c r="J80" s="45"/>
    </row>
    <row r="81" spans="1:10" ht="12.75">
      <c r="A81" s="45"/>
      <c r="B81" s="45"/>
      <c r="C81" s="45"/>
      <c r="D81" s="45"/>
      <c r="E81" s="45"/>
      <c r="F81" s="45"/>
      <c r="G81" s="45"/>
      <c r="H81" s="45"/>
      <c r="I81" s="45"/>
      <c r="J81" s="45"/>
    </row>
    <row r="82" spans="1:10" ht="12.75">
      <c r="A82" s="45"/>
      <c r="B82" s="45"/>
      <c r="C82" s="45"/>
      <c r="D82" s="45"/>
      <c r="E82" s="45"/>
      <c r="F82" s="45"/>
      <c r="G82" s="45"/>
      <c r="H82" s="45"/>
      <c r="I82" s="45"/>
      <c r="J82" s="45"/>
    </row>
    <row r="83" spans="1:10" ht="12.75">
      <c r="A83" s="45"/>
      <c r="B83" s="45"/>
      <c r="C83" s="45"/>
      <c r="D83" s="45"/>
      <c r="E83" s="45"/>
      <c r="F83" s="45"/>
      <c r="G83" s="45"/>
      <c r="H83" s="45"/>
      <c r="I83" s="45"/>
      <c r="J83" s="45"/>
    </row>
    <row r="84" spans="1:10" ht="12.75">
      <c r="A84" s="45"/>
      <c r="B84" s="45"/>
      <c r="C84" s="45"/>
      <c r="D84" s="45"/>
      <c r="E84" s="45"/>
      <c r="F84" s="45"/>
      <c r="G84" s="45"/>
      <c r="H84" s="45"/>
      <c r="I84" s="45"/>
      <c r="J84" s="45"/>
    </row>
    <row r="85" spans="1:10" ht="12.75">
      <c r="A85" s="45"/>
      <c r="B85" s="45"/>
      <c r="C85" s="45"/>
      <c r="D85" s="45"/>
      <c r="E85" s="45"/>
      <c r="F85" s="45"/>
      <c r="G85" s="45"/>
      <c r="H85" s="45"/>
      <c r="I85" s="45"/>
      <c r="J85" s="45"/>
    </row>
    <row r="86" spans="1:10" ht="12.75">
      <c r="A86" s="45"/>
      <c r="B86" s="45"/>
      <c r="C86" s="45"/>
      <c r="D86" s="45"/>
      <c r="E86" s="45"/>
      <c r="F86" s="45"/>
      <c r="G86" s="45"/>
      <c r="H86" s="45"/>
      <c r="I86" s="45"/>
      <c r="J86" s="45"/>
    </row>
    <row r="87" spans="1:10" ht="12.75">
      <c r="A87" s="45"/>
      <c r="B87" s="45"/>
      <c r="C87" s="45"/>
      <c r="D87" s="45"/>
      <c r="E87" s="45"/>
      <c r="F87" s="45"/>
      <c r="G87" s="45"/>
      <c r="H87" s="45"/>
      <c r="I87" s="45"/>
      <c r="J87" s="45"/>
    </row>
    <row r="88" spans="1:10" ht="12.75">
      <c r="A88" s="45"/>
      <c r="B88" s="45"/>
      <c r="C88" s="45"/>
      <c r="D88" s="45"/>
      <c r="E88" s="45"/>
      <c r="F88" s="45"/>
      <c r="G88" s="45"/>
      <c r="H88" s="45"/>
      <c r="I88" s="45"/>
      <c r="J88" s="45"/>
    </row>
    <row r="89" spans="1:10" ht="12.75">
      <c r="A89" s="45"/>
      <c r="B89" s="45"/>
      <c r="C89" s="45"/>
      <c r="D89" s="45"/>
      <c r="E89" s="45"/>
      <c r="F89" s="45"/>
      <c r="G89" s="45"/>
      <c r="H89" s="45"/>
      <c r="I89" s="45"/>
      <c r="J89" s="45"/>
    </row>
    <row r="90" spans="1:10" ht="12.75">
      <c r="A90" s="45"/>
      <c r="B90" s="45"/>
      <c r="C90" s="45"/>
      <c r="D90" s="45"/>
      <c r="E90" s="45"/>
      <c r="F90" s="45"/>
      <c r="G90" s="45"/>
      <c r="H90" s="45"/>
      <c r="I90" s="45"/>
      <c r="J90" s="45"/>
    </row>
    <row r="91" spans="1:10" ht="12.75">
      <c r="A91" s="45"/>
      <c r="B91" s="45"/>
      <c r="C91" s="45"/>
      <c r="D91" s="45"/>
      <c r="E91" s="45"/>
      <c r="F91" s="45"/>
      <c r="G91" s="45"/>
      <c r="H91" s="45"/>
      <c r="I91" s="45"/>
      <c r="J91" s="45"/>
    </row>
    <row r="92" spans="1:10" ht="12.75">
      <c r="A92" s="45"/>
      <c r="B92" s="45"/>
      <c r="C92" s="45"/>
      <c r="D92" s="45"/>
      <c r="E92" s="45"/>
      <c r="F92" s="45"/>
      <c r="G92" s="45"/>
      <c r="H92" s="45"/>
      <c r="I92" s="45"/>
      <c r="J92" s="45"/>
    </row>
    <row r="93" spans="1:10" ht="12.75">
      <c r="A93" s="45"/>
      <c r="B93" s="45"/>
      <c r="C93" s="45"/>
      <c r="D93" s="45"/>
      <c r="E93" s="45"/>
      <c r="F93" s="45"/>
      <c r="G93" s="45"/>
      <c r="H93" s="45"/>
      <c r="I93" s="45"/>
      <c r="J93" s="45"/>
    </row>
    <row r="94" spans="1:10" ht="12.75">
      <c r="A94" s="45"/>
      <c r="B94" s="45"/>
      <c r="C94" s="45"/>
      <c r="D94" s="45"/>
      <c r="E94" s="45"/>
      <c r="F94" s="45"/>
      <c r="G94" s="45"/>
      <c r="H94" s="45"/>
      <c r="I94" s="45"/>
      <c r="J94" s="45"/>
    </row>
    <row r="95" spans="1:10" ht="12.75">
      <c r="A95" s="45"/>
      <c r="B95" s="45"/>
      <c r="C95" s="45"/>
      <c r="D95" s="45"/>
      <c r="E95" s="45"/>
      <c r="F95" s="45"/>
      <c r="G95" s="45"/>
      <c r="H95" s="45"/>
      <c r="I95" s="45"/>
      <c r="J95" s="45"/>
    </row>
    <row r="96" spans="1:10" ht="12.75">
      <c r="A96" s="45"/>
      <c r="B96" s="45"/>
      <c r="C96" s="45"/>
      <c r="D96" s="45"/>
      <c r="E96" s="45"/>
      <c r="F96" s="45"/>
      <c r="G96" s="45"/>
      <c r="H96" s="45"/>
      <c r="I96" s="45"/>
      <c r="J96" s="45"/>
    </row>
    <row r="97" spans="1:10" ht="12.75">
      <c r="A97" s="45"/>
      <c r="B97" s="45"/>
      <c r="C97" s="45"/>
      <c r="D97" s="45"/>
      <c r="E97" s="45"/>
      <c r="F97" s="45"/>
      <c r="G97" s="45"/>
      <c r="H97" s="45"/>
      <c r="I97" s="45"/>
      <c r="J97" s="45"/>
    </row>
    <row r="98" spans="1:10" ht="12.75">
      <c r="A98" s="45"/>
      <c r="B98" s="45"/>
      <c r="C98" s="45"/>
      <c r="D98" s="45"/>
      <c r="E98" s="45"/>
      <c r="F98" s="45"/>
      <c r="G98" s="45"/>
      <c r="H98" s="45"/>
      <c r="I98" s="45"/>
      <c r="J98" s="45"/>
    </row>
    <row r="99" spans="1:10" ht="12.75">
      <c r="A99" s="45"/>
      <c r="B99" s="45"/>
      <c r="C99" s="45"/>
      <c r="D99" s="45"/>
      <c r="E99" s="45"/>
      <c r="F99" s="45"/>
      <c r="G99" s="45"/>
      <c r="H99" s="45"/>
      <c r="I99" s="45"/>
      <c r="J99" s="45"/>
    </row>
    <row r="100" spans="1:10" ht="12.75">
      <c r="A100" s="45"/>
      <c r="B100" s="45"/>
      <c r="C100" s="45"/>
      <c r="D100" s="45"/>
      <c r="E100" s="45"/>
      <c r="F100" s="45"/>
      <c r="G100" s="45"/>
      <c r="H100" s="45"/>
      <c r="I100" s="45"/>
      <c r="J100" s="45"/>
    </row>
    <row r="101" spans="1:10" ht="12.75">
      <c r="A101" s="45"/>
      <c r="B101" s="45"/>
      <c r="C101" s="45"/>
      <c r="D101" s="45"/>
      <c r="E101" s="45"/>
      <c r="F101" s="45"/>
      <c r="G101" s="45"/>
      <c r="H101" s="45"/>
      <c r="I101" s="45"/>
      <c r="J101" s="45"/>
    </row>
    <row r="102" spans="1:10" ht="12.75">
      <c r="A102" s="45"/>
      <c r="B102" s="45"/>
      <c r="C102" s="45"/>
      <c r="D102" s="45"/>
      <c r="E102" s="45"/>
      <c r="F102" s="45"/>
      <c r="G102" s="45"/>
      <c r="H102" s="45"/>
      <c r="I102" s="45"/>
      <c r="J102" s="45"/>
    </row>
    <row r="103" spans="1:10" ht="12.75">
      <c r="A103" s="45"/>
      <c r="B103" s="45"/>
      <c r="C103" s="45"/>
      <c r="D103" s="45"/>
      <c r="E103" s="45"/>
      <c r="F103" s="45"/>
      <c r="G103" s="45"/>
      <c r="H103" s="45"/>
      <c r="I103" s="45"/>
      <c r="J103" s="45"/>
    </row>
    <row r="104" spans="1:10" ht="12.75">
      <c r="A104" s="45"/>
      <c r="B104" s="45"/>
      <c r="C104" s="45"/>
      <c r="D104" s="45"/>
      <c r="E104" s="45"/>
      <c r="F104" s="45"/>
      <c r="G104" s="45"/>
      <c r="H104" s="45"/>
      <c r="I104" s="45"/>
      <c r="J104" s="45"/>
    </row>
    <row r="105" spans="1:10" ht="12.75">
      <c r="A105" s="45"/>
      <c r="B105" s="45"/>
      <c r="C105" s="45"/>
      <c r="D105" s="45"/>
      <c r="E105" s="45"/>
      <c r="F105" s="45"/>
      <c r="G105" s="45"/>
      <c r="H105" s="45"/>
      <c r="I105" s="45"/>
      <c r="J105" s="45"/>
    </row>
    <row r="106" spans="1:10" ht="12.75">
      <c r="A106" s="45"/>
      <c r="B106" s="45"/>
      <c r="C106" s="45"/>
      <c r="D106" s="45"/>
      <c r="E106" s="45"/>
      <c r="F106" s="45"/>
      <c r="G106" s="45"/>
      <c r="H106" s="45"/>
      <c r="I106" s="45"/>
      <c r="J106" s="45"/>
    </row>
    <row r="107" spans="1:10" ht="12.75">
      <c r="A107" s="45"/>
      <c r="B107" s="45"/>
      <c r="C107" s="45"/>
      <c r="D107" s="45"/>
      <c r="E107" s="45"/>
      <c r="F107" s="45"/>
      <c r="G107" s="45"/>
      <c r="H107" s="45"/>
      <c r="I107" s="45"/>
      <c r="J107" s="45"/>
    </row>
    <row r="108" spans="1:10" ht="12.75">
      <c r="A108" s="45"/>
      <c r="B108" s="45"/>
      <c r="C108" s="45"/>
      <c r="D108" s="45"/>
      <c r="E108" s="45"/>
      <c r="F108" s="45"/>
      <c r="G108" s="45"/>
      <c r="H108" s="45"/>
      <c r="I108" s="45"/>
      <c r="J108" s="45"/>
    </row>
    <row r="109" spans="1:10" ht="12.75">
      <c r="A109" s="45"/>
      <c r="B109" s="45"/>
      <c r="C109" s="45"/>
      <c r="D109" s="45"/>
      <c r="E109" s="45"/>
      <c r="F109" s="45"/>
      <c r="G109" s="45"/>
      <c r="H109" s="45"/>
      <c r="I109" s="45"/>
      <c r="J109" s="45"/>
    </row>
    <row r="110" spans="1:10" ht="12.75">
      <c r="A110" s="45"/>
      <c r="B110" s="45"/>
      <c r="C110" s="45"/>
      <c r="D110" s="45"/>
      <c r="E110" s="45"/>
      <c r="F110" s="45"/>
      <c r="G110" s="45"/>
      <c r="H110" s="45"/>
      <c r="I110" s="45"/>
      <c r="J110" s="45"/>
    </row>
    <row r="111" spans="1:10" ht="12.75">
      <c r="A111" s="45"/>
      <c r="B111" s="45"/>
      <c r="C111" s="45"/>
      <c r="D111" s="45"/>
      <c r="E111" s="45"/>
      <c r="F111" s="45"/>
      <c r="G111" s="45"/>
      <c r="H111" s="45"/>
      <c r="I111" s="45"/>
      <c r="J111" s="45"/>
    </row>
    <row r="112" spans="1:10" ht="12.75">
      <c r="A112" s="45"/>
      <c r="B112" s="45"/>
      <c r="C112" s="45"/>
      <c r="D112" s="45"/>
      <c r="E112" s="45"/>
      <c r="F112" s="45"/>
      <c r="G112" s="45"/>
      <c r="H112" s="45"/>
      <c r="I112" s="45"/>
      <c r="J112" s="45"/>
    </row>
    <row r="113" spans="1:10" ht="12.75">
      <c r="A113" s="45"/>
      <c r="B113" s="45"/>
      <c r="C113" s="45"/>
      <c r="D113" s="45"/>
      <c r="E113" s="45"/>
      <c r="F113" s="45"/>
      <c r="G113" s="45"/>
      <c r="H113" s="45"/>
      <c r="I113" s="45"/>
      <c r="J113" s="45"/>
    </row>
    <row r="114" spans="1:10" ht="12.75">
      <c r="A114" s="45"/>
      <c r="B114" s="45"/>
      <c r="C114" s="45"/>
      <c r="D114" s="45"/>
      <c r="E114" s="45"/>
      <c r="F114" s="45"/>
      <c r="G114" s="45"/>
      <c r="H114" s="45"/>
      <c r="I114" s="45"/>
      <c r="J114" s="45"/>
    </row>
    <row r="115" spans="1:10" ht="12.75">
      <c r="A115" s="45"/>
      <c r="B115" s="45"/>
      <c r="C115" s="45"/>
      <c r="D115" s="45"/>
      <c r="E115" s="45"/>
      <c r="F115" s="45"/>
      <c r="G115" s="45"/>
      <c r="H115" s="45"/>
      <c r="I115" s="45"/>
      <c r="J115" s="45"/>
    </row>
    <row r="116" spans="1:10" ht="12.75">
      <c r="A116" s="45"/>
      <c r="B116" s="45"/>
      <c r="C116" s="45"/>
      <c r="D116" s="45"/>
      <c r="E116" s="45"/>
      <c r="F116" s="45"/>
      <c r="G116" s="45"/>
      <c r="H116" s="45"/>
      <c r="I116" s="45"/>
      <c r="J116" s="45"/>
    </row>
    <row r="117" spans="1:10" ht="12.75">
      <c r="A117" s="45"/>
      <c r="B117" s="45"/>
      <c r="C117" s="45"/>
      <c r="D117" s="45"/>
      <c r="E117" s="45"/>
      <c r="F117" s="45"/>
      <c r="G117" s="45"/>
      <c r="H117" s="45"/>
      <c r="I117" s="45"/>
      <c r="J117" s="45"/>
    </row>
    <row r="118" spans="1:10" ht="12.75">
      <c r="A118" s="45"/>
      <c r="B118" s="45"/>
      <c r="C118" s="45"/>
      <c r="D118" s="45"/>
      <c r="E118" s="45"/>
      <c r="F118" s="45"/>
      <c r="G118" s="45"/>
      <c r="H118" s="45"/>
      <c r="I118" s="45"/>
      <c r="J118" s="45"/>
    </row>
    <row r="119" spans="1:10" ht="12.75">
      <c r="A119" s="45"/>
      <c r="B119" s="45"/>
      <c r="C119" s="45"/>
      <c r="D119" s="45"/>
      <c r="E119" s="45"/>
      <c r="F119" s="45"/>
      <c r="G119" s="45"/>
      <c r="H119" s="45"/>
      <c r="I119" s="45"/>
      <c r="J119" s="45"/>
    </row>
    <row r="120" spans="1:10" ht="12.75">
      <c r="A120" s="45"/>
      <c r="B120" s="45"/>
      <c r="C120" s="45"/>
      <c r="D120" s="45"/>
      <c r="E120" s="45"/>
      <c r="F120" s="45"/>
      <c r="G120" s="45"/>
      <c r="H120" s="45"/>
      <c r="I120" s="45"/>
      <c r="J120" s="45"/>
    </row>
    <row r="121" spans="1:10" ht="12.75">
      <c r="A121" s="45"/>
      <c r="B121" s="45"/>
      <c r="C121" s="45"/>
      <c r="D121" s="45"/>
      <c r="E121" s="45"/>
      <c r="F121" s="45"/>
      <c r="G121" s="45"/>
      <c r="H121" s="45"/>
      <c r="I121" s="45"/>
      <c r="J121" s="45"/>
    </row>
    <row r="122" spans="1:10" ht="12.75">
      <c r="A122" s="45"/>
      <c r="B122" s="45"/>
      <c r="C122" s="45"/>
      <c r="D122" s="45"/>
      <c r="E122" s="45"/>
      <c r="F122" s="45"/>
      <c r="G122" s="45"/>
      <c r="H122" s="45"/>
      <c r="I122" s="45"/>
      <c r="J122" s="45"/>
    </row>
    <row r="123" spans="1:10" ht="12.75">
      <c r="A123" s="45"/>
      <c r="B123" s="45"/>
      <c r="C123" s="45"/>
      <c r="D123" s="45"/>
      <c r="E123" s="45"/>
      <c r="F123" s="45"/>
      <c r="G123" s="45"/>
      <c r="H123" s="45"/>
      <c r="I123" s="45"/>
      <c r="J123" s="45"/>
    </row>
    <row r="124" spans="1:10" ht="12.75">
      <c r="A124" s="45"/>
      <c r="B124" s="45"/>
      <c r="C124" s="45"/>
      <c r="D124" s="45"/>
      <c r="E124" s="45"/>
      <c r="F124" s="45"/>
      <c r="G124" s="45"/>
      <c r="H124" s="45"/>
      <c r="I124" s="45"/>
      <c r="J124" s="45"/>
    </row>
    <row r="125" spans="1:10" ht="12.75">
      <c r="A125" s="45"/>
      <c r="B125" s="45"/>
      <c r="C125" s="45"/>
      <c r="D125" s="45"/>
      <c r="E125" s="45"/>
      <c r="F125" s="45"/>
      <c r="G125" s="45"/>
      <c r="H125" s="45"/>
      <c r="I125" s="45"/>
      <c r="J125" s="45"/>
    </row>
    <row r="126" spans="1:10" ht="12.75">
      <c r="A126" s="45"/>
      <c r="B126" s="45"/>
      <c r="C126" s="45"/>
      <c r="D126" s="45"/>
      <c r="E126" s="45"/>
      <c r="F126" s="45"/>
      <c r="G126" s="45"/>
      <c r="H126" s="45"/>
      <c r="I126" s="45"/>
      <c r="J126" s="45"/>
    </row>
    <row r="127" spans="1:10" ht="12.75">
      <c r="A127" s="45"/>
      <c r="B127" s="45"/>
      <c r="C127" s="45"/>
      <c r="D127" s="45"/>
      <c r="E127" s="45"/>
      <c r="F127" s="45"/>
      <c r="G127" s="45"/>
      <c r="H127" s="45"/>
      <c r="I127" s="45"/>
      <c r="J127" s="45"/>
    </row>
    <row r="128" spans="1:10" ht="12.75">
      <c r="A128" s="45"/>
      <c r="B128" s="45"/>
      <c r="C128" s="45"/>
      <c r="D128" s="45"/>
      <c r="E128" s="45"/>
      <c r="F128" s="45"/>
      <c r="G128" s="45"/>
      <c r="H128" s="45"/>
      <c r="I128" s="45"/>
      <c r="J128" s="45"/>
    </row>
    <row r="129" spans="1:10" ht="12.75">
      <c r="A129" s="45"/>
      <c r="B129" s="45"/>
      <c r="C129" s="45"/>
      <c r="D129" s="45"/>
      <c r="E129" s="45"/>
      <c r="F129" s="45"/>
      <c r="G129" s="45"/>
      <c r="H129" s="45"/>
      <c r="I129" s="45"/>
      <c r="J129" s="45"/>
    </row>
    <row r="130" spans="1:10" ht="12.75">
      <c r="A130" s="45"/>
      <c r="B130" s="45"/>
      <c r="C130" s="45"/>
      <c r="D130" s="45"/>
      <c r="E130" s="45"/>
      <c r="F130" s="45"/>
      <c r="G130" s="45"/>
      <c r="H130" s="45"/>
      <c r="I130" s="45"/>
      <c r="J130" s="45"/>
    </row>
    <row r="131" spans="1:10" ht="12.75">
      <c r="A131" s="45"/>
      <c r="B131" s="45"/>
      <c r="C131" s="45"/>
      <c r="D131" s="45"/>
      <c r="E131" s="45"/>
      <c r="F131" s="45"/>
      <c r="G131" s="45"/>
      <c r="H131" s="45"/>
      <c r="I131" s="45"/>
      <c r="J131" s="45"/>
    </row>
    <row r="132" spans="1:10" ht="12.75">
      <c r="A132" s="45"/>
      <c r="B132" s="45"/>
      <c r="C132" s="45"/>
      <c r="D132" s="45"/>
      <c r="E132" s="45"/>
      <c r="F132" s="45"/>
      <c r="G132" s="45"/>
      <c r="H132" s="45"/>
      <c r="I132" s="45"/>
      <c r="J132" s="45"/>
    </row>
    <row r="133" spans="1:10" ht="12.75">
      <c r="A133" s="45"/>
      <c r="B133" s="45"/>
      <c r="C133" s="45"/>
      <c r="D133" s="45"/>
      <c r="E133" s="45"/>
      <c r="F133" s="45"/>
      <c r="G133" s="45"/>
      <c r="H133" s="45"/>
      <c r="I133" s="45"/>
      <c r="J133" s="45"/>
    </row>
    <row r="134" spans="1:10" ht="12.75">
      <c r="A134" s="45"/>
      <c r="B134" s="45"/>
      <c r="C134" s="45"/>
      <c r="D134" s="45"/>
      <c r="E134" s="45"/>
      <c r="F134" s="45"/>
      <c r="G134" s="45"/>
      <c r="H134" s="45"/>
      <c r="I134" s="45"/>
      <c r="J134" s="45"/>
    </row>
    <row r="135" spans="1:10" ht="12.75">
      <c r="A135" s="45"/>
      <c r="B135" s="45"/>
      <c r="C135" s="45"/>
      <c r="D135" s="45"/>
      <c r="E135" s="45"/>
      <c r="F135" s="45"/>
      <c r="G135" s="45"/>
      <c r="H135" s="45"/>
      <c r="I135" s="45"/>
      <c r="J135" s="45"/>
    </row>
    <row r="136" spans="1:10" ht="12.75">
      <c r="A136" s="45"/>
      <c r="B136" s="45"/>
      <c r="C136" s="45"/>
      <c r="D136" s="45"/>
      <c r="E136" s="45"/>
      <c r="F136" s="45"/>
      <c r="G136" s="45"/>
      <c r="H136" s="45"/>
      <c r="I136" s="45"/>
      <c r="J136" s="45"/>
    </row>
    <row r="137" spans="1:10" ht="12.75">
      <c r="A137" s="45"/>
      <c r="B137" s="45"/>
      <c r="C137" s="45"/>
      <c r="D137" s="45"/>
      <c r="E137" s="45"/>
      <c r="F137" s="45"/>
      <c r="G137" s="45"/>
      <c r="H137" s="45"/>
      <c r="I137" s="45"/>
      <c r="J137" s="45"/>
    </row>
    <row r="138" spans="1:10" ht="12.75">
      <c r="A138" s="45"/>
      <c r="B138" s="45"/>
      <c r="C138" s="45"/>
      <c r="D138" s="45"/>
      <c r="E138" s="45"/>
      <c r="F138" s="45"/>
      <c r="G138" s="45"/>
      <c r="H138" s="45"/>
      <c r="I138" s="45"/>
      <c r="J138" s="45"/>
    </row>
    <row r="139" spans="1:10" ht="12.75">
      <c r="A139" s="45"/>
      <c r="B139" s="45"/>
      <c r="C139" s="45"/>
      <c r="D139" s="45"/>
      <c r="E139" s="45"/>
      <c r="F139" s="45"/>
      <c r="G139" s="45"/>
      <c r="H139" s="45"/>
      <c r="I139" s="45"/>
      <c r="J139" s="45"/>
    </row>
    <row r="140" spans="1:10" ht="12.75">
      <c r="A140" s="45"/>
      <c r="B140" s="45"/>
      <c r="C140" s="45"/>
      <c r="D140" s="45"/>
      <c r="E140" s="45"/>
      <c r="F140" s="45"/>
      <c r="G140" s="45"/>
      <c r="H140" s="45"/>
      <c r="I140" s="45"/>
      <c r="J140" s="45"/>
    </row>
    <row r="141" spans="1:10" ht="12.75">
      <c r="A141" s="45"/>
      <c r="B141" s="45"/>
      <c r="C141" s="45"/>
      <c r="D141" s="45"/>
      <c r="E141" s="45"/>
      <c r="F141" s="45"/>
      <c r="G141" s="45"/>
      <c r="H141" s="45"/>
      <c r="I141" s="45"/>
      <c r="J141" s="45"/>
    </row>
    <row r="142" spans="1:10" ht="12.75">
      <c r="A142" s="45"/>
      <c r="B142" s="45"/>
      <c r="C142" s="45"/>
      <c r="D142" s="45"/>
      <c r="E142" s="45"/>
      <c r="F142" s="45"/>
      <c r="G142" s="45"/>
      <c r="H142" s="45"/>
      <c r="I142" s="45"/>
      <c r="J142" s="45"/>
    </row>
    <row r="143" spans="1:10" ht="12.75">
      <c r="A143" s="45"/>
      <c r="B143" s="45"/>
      <c r="C143" s="45"/>
      <c r="D143" s="45"/>
      <c r="E143" s="45"/>
      <c r="F143" s="45"/>
      <c r="G143" s="45"/>
      <c r="H143" s="45"/>
      <c r="I143" s="45"/>
      <c r="J143" s="45"/>
    </row>
    <row r="144" spans="1:10" ht="12.75">
      <c r="A144" s="45"/>
      <c r="B144" s="45"/>
      <c r="C144" s="45"/>
      <c r="D144" s="45"/>
      <c r="E144" s="45"/>
      <c r="F144" s="45"/>
      <c r="G144" s="45"/>
      <c r="H144" s="45"/>
      <c r="I144" s="45"/>
      <c r="J144" s="45"/>
    </row>
    <row r="145" spans="1:10" ht="12.75">
      <c r="A145" s="45"/>
      <c r="B145" s="45"/>
      <c r="C145" s="45"/>
      <c r="D145" s="45"/>
      <c r="E145" s="45"/>
      <c r="F145" s="45"/>
      <c r="G145" s="45"/>
      <c r="H145" s="45"/>
      <c r="I145" s="45"/>
      <c r="J145" s="45"/>
    </row>
    <row r="146" spans="1:10" ht="12.75">
      <c r="A146" s="45"/>
      <c r="B146" s="45"/>
      <c r="C146" s="45"/>
      <c r="D146" s="45"/>
      <c r="E146" s="45"/>
      <c r="F146" s="45"/>
      <c r="G146" s="45"/>
      <c r="H146" s="45"/>
      <c r="I146" s="45"/>
      <c r="J146" s="45"/>
    </row>
    <row r="147" spans="1:10" ht="12.75">
      <c r="A147" s="45"/>
      <c r="B147" s="45"/>
      <c r="C147" s="45"/>
      <c r="D147" s="45"/>
      <c r="E147" s="45"/>
      <c r="F147" s="45"/>
      <c r="G147" s="45"/>
      <c r="H147" s="45"/>
      <c r="I147" s="45"/>
      <c r="J147" s="45"/>
    </row>
    <row r="148" spans="1:10" ht="12.75">
      <c r="A148" s="45"/>
      <c r="B148" s="45"/>
      <c r="C148" s="45"/>
      <c r="D148" s="45"/>
      <c r="E148" s="45"/>
      <c r="F148" s="45"/>
      <c r="G148" s="45"/>
      <c r="H148" s="45"/>
      <c r="I148" s="45"/>
      <c r="J148" s="45"/>
    </row>
    <row r="149" spans="1:10" ht="12.75">
      <c r="A149" s="45"/>
      <c r="B149" s="45"/>
      <c r="C149" s="45"/>
      <c r="D149" s="45"/>
      <c r="E149" s="45"/>
      <c r="F149" s="45"/>
      <c r="G149" s="45"/>
      <c r="H149" s="45"/>
      <c r="I149" s="45"/>
      <c r="J149" s="45"/>
    </row>
    <row r="150" spans="1:10" ht="12.75">
      <c r="A150" s="45"/>
      <c r="B150" s="45"/>
      <c r="C150" s="45"/>
      <c r="D150" s="45"/>
      <c r="E150" s="45"/>
      <c r="F150" s="45"/>
      <c r="G150" s="45"/>
      <c r="H150" s="45"/>
      <c r="I150" s="45"/>
      <c r="J150" s="45"/>
    </row>
    <row r="151" spans="1:10" ht="12.75">
      <c r="A151" s="45"/>
      <c r="B151" s="45"/>
      <c r="C151" s="45"/>
      <c r="D151" s="45"/>
      <c r="E151" s="45"/>
      <c r="F151" s="45"/>
      <c r="G151" s="45"/>
      <c r="H151" s="45"/>
      <c r="I151" s="45"/>
      <c r="J151" s="45"/>
    </row>
    <row r="152" spans="1:10" ht="12.75">
      <c r="A152" s="45"/>
      <c r="B152" s="45"/>
      <c r="C152" s="45"/>
      <c r="D152" s="45"/>
      <c r="E152" s="45"/>
      <c r="F152" s="45"/>
      <c r="G152" s="45"/>
      <c r="H152" s="45"/>
      <c r="I152" s="45"/>
      <c r="J152" s="45"/>
    </row>
    <row r="153" spans="1:10" ht="12.75">
      <c r="A153" s="45"/>
      <c r="B153" s="45"/>
      <c r="C153" s="45"/>
      <c r="D153" s="45"/>
      <c r="E153" s="45"/>
      <c r="F153" s="45"/>
      <c r="G153" s="45"/>
      <c r="H153" s="45"/>
      <c r="I153" s="45"/>
      <c r="J153" s="45"/>
    </row>
    <row r="154" spans="1:10" ht="12.75">
      <c r="A154" s="45"/>
      <c r="B154" s="45"/>
      <c r="C154" s="45"/>
      <c r="D154" s="45"/>
      <c r="E154" s="45"/>
      <c r="F154" s="45"/>
      <c r="G154" s="45"/>
      <c r="H154" s="45"/>
      <c r="I154" s="45"/>
      <c r="J154" s="45"/>
    </row>
    <row r="155" spans="1:10" ht="12.75">
      <c r="A155" s="45"/>
      <c r="B155" s="45"/>
      <c r="C155" s="45"/>
      <c r="D155" s="45"/>
      <c r="E155" s="45"/>
      <c r="F155" s="45"/>
      <c r="G155" s="45"/>
      <c r="H155" s="45"/>
      <c r="I155" s="45"/>
      <c r="J155" s="45"/>
    </row>
    <row r="156" spans="1:10" ht="12.75">
      <c r="A156" s="45"/>
      <c r="B156" s="45"/>
      <c r="C156" s="45"/>
      <c r="D156" s="45"/>
      <c r="E156" s="45"/>
      <c r="F156" s="45"/>
      <c r="G156" s="45"/>
      <c r="H156" s="45"/>
      <c r="I156" s="45"/>
      <c r="J156" s="45"/>
    </row>
    <row r="157" spans="1:10" ht="12.75">
      <c r="A157" s="45"/>
      <c r="B157" s="45"/>
      <c r="C157" s="45"/>
      <c r="D157" s="45"/>
      <c r="E157" s="45"/>
      <c r="F157" s="45"/>
      <c r="G157" s="45"/>
      <c r="H157" s="45"/>
      <c r="I157" s="45"/>
      <c r="J157" s="45"/>
    </row>
    <row r="158" spans="1:10" ht="12.75">
      <c r="A158" s="45"/>
      <c r="B158" s="45"/>
      <c r="C158" s="45"/>
      <c r="D158" s="45"/>
      <c r="E158" s="45"/>
      <c r="F158" s="45"/>
      <c r="G158" s="45"/>
      <c r="H158" s="45"/>
      <c r="I158" s="45"/>
      <c r="J158" s="45"/>
    </row>
    <row r="159" spans="1:10" ht="12.75">
      <c r="A159" s="45"/>
      <c r="B159" s="45"/>
      <c r="C159" s="45"/>
      <c r="D159" s="45"/>
      <c r="E159" s="45"/>
      <c r="F159" s="45"/>
      <c r="G159" s="45"/>
      <c r="H159" s="45"/>
      <c r="I159" s="45"/>
      <c r="J159" s="45"/>
    </row>
    <row r="160" spans="1:10" ht="12.75">
      <c r="A160" s="45"/>
      <c r="B160" s="45"/>
      <c r="C160" s="45"/>
      <c r="D160" s="45"/>
      <c r="E160" s="45"/>
      <c r="F160" s="45"/>
      <c r="G160" s="45"/>
      <c r="H160" s="45"/>
      <c r="I160" s="45"/>
      <c r="J160" s="45"/>
    </row>
    <row r="161" spans="1:10" ht="12.75">
      <c r="A161" s="45"/>
      <c r="B161" s="45"/>
      <c r="C161" s="45"/>
      <c r="D161" s="45"/>
      <c r="E161" s="45"/>
      <c r="F161" s="45"/>
      <c r="G161" s="45"/>
      <c r="H161" s="45"/>
      <c r="I161" s="45"/>
      <c r="J161" s="45"/>
    </row>
    <row r="162" spans="1:10" ht="12.75">
      <c r="A162" s="45"/>
      <c r="B162" s="45"/>
      <c r="C162" s="45"/>
      <c r="D162" s="45"/>
      <c r="E162" s="45"/>
      <c r="F162" s="45"/>
      <c r="G162" s="45"/>
      <c r="H162" s="45"/>
      <c r="I162" s="45"/>
      <c r="J162" s="45"/>
    </row>
    <row r="163" spans="1:10" ht="12.75">
      <c r="A163" s="45"/>
      <c r="B163" s="45"/>
      <c r="C163" s="45"/>
      <c r="D163" s="45"/>
      <c r="E163" s="45"/>
      <c r="F163" s="45"/>
      <c r="G163" s="45"/>
      <c r="H163" s="45"/>
      <c r="I163" s="45"/>
      <c r="J163" s="45"/>
    </row>
    <row r="164" spans="1:10" ht="12.75">
      <c r="A164" s="45"/>
      <c r="B164" s="45"/>
      <c r="C164" s="45"/>
      <c r="D164" s="45"/>
      <c r="E164" s="45"/>
      <c r="F164" s="45"/>
      <c r="G164" s="45"/>
      <c r="H164" s="45"/>
      <c r="I164" s="45"/>
      <c r="J164" s="45"/>
    </row>
    <row r="165" spans="1:10" ht="12.75">
      <c r="A165" s="45"/>
      <c r="B165" s="45"/>
      <c r="C165" s="45"/>
      <c r="D165" s="45"/>
      <c r="E165" s="45"/>
      <c r="F165" s="45"/>
      <c r="G165" s="45"/>
      <c r="H165" s="45"/>
      <c r="I165" s="45"/>
      <c r="J165" s="45"/>
    </row>
    <row r="166" spans="1:10" ht="12.75">
      <c r="A166" s="45"/>
      <c r="B166" s="45"/>
      <c r="C166" s="45"/>
      <c r="D166" s="45"/>
      <c r="E166" s="45"/>
      <c r="F166" s="45"/>
      <c r="G166" s="45"/>
      <c r="H166" s="45"/>
      <c r="I166" s="45"/>
      <c r="J166" s="45"/>
    </row>
    <row r="167" spans="1:10" ht="12.75">
      <c r="A167" s="45"/>
      <c r="B167" s="45"/>
      <c r="C167" s="45"/>
      <c r="D167" s="45"/>
      <c r="E167" s="45"/>
      <c r="F167" s="45"/>
      <c r="G167" s="45"/>
      <c r="H167" s="45"/>
      <c r="I167" s="45"/>
      <c r="J167" s="45"/>
    </row>
    <row r="168" spans="1:10" ht="12.75">
      <c r="A168" s="45"/>
      <c r="B168" s="45"/>
      <c r="C168" s="45"/>
      <c r="D168" s="45"/>
      <c r="E168" s="45"/>
      <c r="F168" s="45"/>
      <c r="G168" s="45"/>
      <c r="H168" s="45"/>
      <c r="I168" s="45"/>
      <c r="J168" s="45"/>
    </row>
  </sheetData>
  <sheetProtection/>
  <mergeCells count="23">
    <mergeCell ref="B35:B36"/>
    <mergeCell ref="A12:A13"/>
    <mergeCell ref="B12:B13"/>
    <mergeCell ref="A14:A15"/>
    <mergeCell ref="B14:B15"/>
    <mergeCell ref="D14:D15"/>
    <mergeCell ref="E14:E15"/>
    <mergeCell ref="F14:F15"/>
    <mergeCell ref="A10:A11"/>
    <mergeCell ref="B10:B11"/>
    <mergeCell ref="D10:D11"/>
    <mergeCell ref="E10:E11"/>
    <mergeCell ref="F10:F11"/>
    <mergeCell ref="B37:B39"/>
    <mergeCell ref="D37:D39"/>
    <mergeCell ref="E37:E39"/>
    <mergeCell ref="F37:F39"/>
    <mergeCell ref="D35:D36"/>
    <mergeCell ref="D12:D13"/>
    <mergeCell ref="E12:E13"/>
    <mergeCell ref="F12:F13"/>
    <mergeCell ref="E35:E36"/>
    <mergeCell ref="F35:F36"/>
  </mergeCells>
  <printOptions/>
  <pageMargins left="0.75" right="0.75" top="1" bottom="1" header="0.5" footer="0.5"/>
  <pageSetup horizontalDpi="600" verticalDpi="600" orientation="landscape" scale="76" r:id="rId3"/>
  <legacyDrawing r:id="rId2"/>
</worksheet>
</file>

<file path=xl/worksheets/sheet13.xml><?xml version="1.0" encoding="utf-8"?>
<worksheet xmlns="http://schemas.openxmlformats.org/spreadsheetml/2006/main" xmlns:r="http://schemas.openxmlformats.org/officeDocument/2006/relationships">
  <dimension ref="A1:R16"/>
  <sheetViews>
    <sheetView view="pageBreakPreview" zoomScale="75" zoomScaleNormal="85" zoomScaleSheetLayoutView="75" zoomScalePageLayoutView="0" workbookViewId="0" topLeftCell="D1">
      <selection activeCell="X11" sqref="X11"/>
    </sheetView>
  </sheetViews>
  <sheetFormatPr defaultColWidth="9.140625" defaultRowHeight="12.75"/>
  <cols>
    <col min="1" max="1" width="3.57421875" style="37" bestFit="1" customWidth="1"/>
    <col min="2" max="2" width="59.8515625" style="37" bestFit="1" customWidth="1"/>
    <col min="3" max="3" width="18.7109375" style="37" customWidth="1"/>
    <col min="4" max="4" width="11.7109375" style="37" customWidth="1"/>
    <col min="5" max="5" width="21.28125" style="55" bestFit="1" customWidth="1"/>
    <col min="6" max="6" width="30.421875" style="37" bestFit="1" customWidth="1"/>
    <col min="7" max="16384" width="9.140625" style="37" customWidth="1"/>
  </cols>
  <sheetData>
    <row r="1" ht="12.75">
      <c r="B1" s="36" t="s">
        <v>113</v>
      </c>
    </row>
    <row r="2" spans="1:18" ht="12.75">
      <c r="A2" s="35"/>
      <c r="B2" s="56" t="s">
        <v>144</v>
      </c>
      <c r="E2" s="57"/>
      <c r="R2" s="38" t="s">
        <v>442</v>
      </c>
    </row>
    <row r="3" ht="13.5" thickBot="1">
      <c r="B3" s="58"/>
    </row>
    <row r="4" spans="1:18" ht="34.5" customHeight="1" thickBot="1">
      <c r="A4" s="59" t="s">
        <v>114</v>
      </c>
      <c r="B4" s="60" t="s">
        <v>115</v>
      </c>
      <c r="C4" s="60" t="s">
        <v>116</v>
      </c>
      <c r="D4" s="60" t="s">
        <v>117</v>
      </c>
      <c r="E4" s="61" t="s">
        <v>118</v>
      </c>
      <c r="F4" s="60" t="s">
        <v>119</v>
      </c>
      <c r="G4" s="62" t="s">
        <v>145</v>
      </c>
      <c r="H4" s="62" t="s">
        <v>146</v>
      </c>
      <c r="I4" s="62" t="s">
        <v>147</v>
      </c>
      <c r="J4" s="62" t="s">
        <v>148</v>
      </c>
      <c r="K4" s="62" t="s">
        <v>149</v>
      </c>
      <c r="L4" s="62" t="s">
        <v>150</v>
      </c>
      <c r="M4" s="62" t="s">
        <v>151</v>
      </c>
      <c r="N4" s="62" t="s">
        <v>152</v>
      </c>
      <c r="O4" s="62" t="s">
        <v>153</v>
      </c>
      <c r="P4" s="62" t="s">
        <v>154</v>
      </c>
      <c r="Q4" s="62" t="s">
        <v>155</v>
      </c>
      <c r="R4" s="62" t="s">
        <v>156</v>
      </c>
    </row>
    <row r="5" spans="1:18" ht="26.25" thickBot="1">
      <c r="A5" s="39">
        <v>1</v>
      </c>
      <c r="B5" s="40" t="s">
        <v>157</v>
      </c>
      <c r="C5" s="40" t="s">
        <v>158</v>
      </c>
      <c r="D5" s="41" t="s">
        <v>144</v>
      </c>
      <c r="E5" s="63" t="s">
        <v>159</v>
      </c>
      <c r="F5" s="41" t="s">
        <v>160</v>
      </c>
      <c r="G5" s="64" t="s">
        <v>370</v>
      </c>
      <c r="H5" s="64" t="s">
        <v>370</v>
      </c>
      <c r="I5" s="64" t="s">
        <v>370</v>
      </c>
      <c r="J5" s="64" t="s">
        <v>370</v>
      </c>
      <c r="K5" s="64" t="s">
        <v>370</v>
      </c>
      <c r="L5" s="64" t="s">
        <v>370</v>
      </c>
      <c r="M5" s="64" t="s">
        <v>370</v>
      </c>
      <c r="N5" s="64" t="s">
        <v>370</v>
      </c>
      <c r="O5" s="64"/>
      <c r="P5" s="64"/>
      <c r="Q5" s="64"/>
      <c r="R5" s="64"/>
    </row>
    <row r="6" spans="1:18" ht="26.25" thickBot="1">
      <c r="A6" s="67" t="s">
        <v>161</v>
      </c>
      <c r="B6" s="68" t="s">
        <v>416</v>
      </c>
      <c r="C6" s="68" t="s">
        <v>162</v>
      </c>
      <c r="D6" s="69" t="s">
        <v>144</v>
      </c>
      <c r="E6" s="63" t="s">
        <v>159</v>
      </c>
      <c r="F6" s="69" t="s">
        <v>160</v>
      </c>
      <c r="G6" s="64" t="s">
        <v>370</v>
      </c>
      <c r="H6" s="64" t="s">
        <v>370</v>
      </c>
      <c r="I6" s="64" t="s">
        <v>370</v>
      </c>
      <c r="J6" s="64" t="s">
        <v>370</v>
      </c>
      <c r="K6" s="64" t="s">
        <v>370</v>
      </c>
      <c r="L6" s="64" t="s">
        <v>370</v>
      </c>
      <c r="M6" s="64" t="s">
        <v>370</v>
      </c>
      <c r="N6" s="64" t="s">
        <v>370</v>
      </c>
      <c r="O6" s="64"/>
      <c r="P6" s="64"/>
      <c r="Q6" s="64"/>
      <c r="R6" s="64"/>
    </row>
    <row r="7" spans="1:18" ht="26.25" thickBot="1">
      <c r="A7" s="67" t="s">
        <v>163</v>
      </c>
      <c r="B7" s="68" t="s">
        <v>417</v>
      </c>
      <c r="C7" s="68" t="s">
        <v>162</v>
      </c>
      <c r="D7" s="69" t="s">
        <v>144</v>
      </c>
      <c r="E7" s="63" t="s">
        <v>159</v>
      </c>
      <c r="F7" s="69" t="s">
        <v>160</v>
      </c>
      <c r="G7" s="64" t="s">
        <v>370</v>
      </c>
      <c r="H7" s="64" t="s">
        <v>370</v>
      </c>
      <c r="I7" s="64" t="s">
        <v>370</v>
      </c>
      <c r="J7" s="64" t="s">
        <v>370</v>
      </c>
      <c r="K7" s="64" t="s">
        <v>370</v>
      </c>
      <c r="L7" s="64" t="s">
        <v>370</v>
      </c>
      <c r="M7" s="64" t="s">
        <v>370</v>
      </c>
      <c r="N7" s="64" t="s">
        <v>370</v>
      </c>
      <c r="O7" s="64"/>
      <c r="P7" s="64"/>
      <c r="Q7" s="64"/>
      <c r="R7" s="64"/>
    </row>
    <row r="8" spans="1:18" ht="26.25" thickBot="1">
      <c r="A8" s="67" t="s">
        <v>424</v>
      </c>
      <c r="B8" s="68" t="s">
        <v>418</v>
      </c>
      <c r="C8" s="68" t="s">
        <v>162</v>
      </c>
      <c r="D8" s="69" t="s">
        <v>144</v>
      </c>
      <c r="E8" s="63" t="s">
        <v>159</v>
      </c>
      <c r="F8" s="69" t="s">
        <v>160</v>
      </c>
      <c r="G8" s="64" t="s">
        <v>370</v>
      </c>
      <c r="H8" s="64" t="s">
        <v>370</v>
      </c>
      <c r="I8" s="64" t="s">
        <v>370</v>
      </c>
      <c r="J8" s="64" t="s">
        <v>370</v>
      </c>
      <c r="K8" s="64" t="s">
        <v>370</v>
      </c>
      <c r="L8" s="64" t="s">
        <v>370</v>
      </c>
      <c r="M8" s="64" t="s">
        <v>370</v>
      </c>
      <c r="N8" s="64" t="s">
        <v>370</v>
      </c>
      <c r="O8" s="64"/>
      <c r="P8" s="64"/>
      <c r="Q8" s="64"/>
      <c r="R8" s="64"/>
    </row>
    <row r="9" spans="1:18" ht="26.25" thickBot="1">
      <c r="A9" s="67" t="s">
        <v>425</v>
      </c>
      <c r="B9" s="68" t="s">
        <v>419</v>
      </c>
      <c r="C9" s="68" t="s">
        <v>162</v>
      </c>
      <c r="D9" s="69" t="s">
        <v>144</v>
      </c>
      <c r="E9" s="63" t="s">
        <v>159</v>
      </c>
      <c r="F9" s="69" t="s">
        <v>160</v>
      </c>
      <c r="G9" s="64" t="s">
        <v>370</v>
      </c>
      <c r="H9" s="64" t="s">
        <v>370</v>
      </c>
      <c r="I9" s="64" t="s">
        <v>370</v>
      </c>
      <c r="J9" s="64" t="s">
        <v>370</v>
      </c>
      <c r="K9" s="64" t="s">
        <v>370</v>
      </c>
      <c r="L9" s="64" t="s">
        <v>370</v>
      </c>
      <c r="M9" s="64" t="s">
        <v>370</v>
      </c>
      <c r="N9" s="64" t="s">
        <v>370</v>
      </c>
      <c r="O9" s="64"/>
      <c r="P9" s="64"/>
      <c r="Q9" s="64"/>
      <c r="R9" s="64"/>
    </row>
    <row r="10" spans="1:18" ht="26.25" thickBot="1">
      <c r="A10" s="67" t="s">
        <v>426</v>
      </c>
      <c r="B10" s="68" t="s">
        <v>420</v>
      </c>
      <c r="C10" s="68" t="s">
        <v>162</v>
      </c>
      <c r="D10" s="69" t="s">
        <v>144</v>
      </c>
      <c r="E10" s="63" t="s">
        <v>159</v>
      </c>
      <c r="F10" s="69" t="s">
        <v>160</v>
      </c>
      <c r="G10" s="64" t="s">
        <v>370</v>
      </c>
      <c r="H10" s="64" t="s">
        <v>370</v>
      </c>
      <c r="I10" s="64" t="s">
        <v>370</v>
      </c>
      <c r="J10" s="64" t="s">
        <v>370</v>
      </c>
      <c r="K10" s="64" t="s">
        <v>370</v>
      </c>
      <c r="L10" s="64" t="s">
        <v>370</v>
      </c>
      <c r="M10" s="64" t="s">
        <v>370</v>
      </c>
      <c r="N10" s="64" t="s">
        <v>370</v>
      </c>
      <c r="O10" s="64"/>
      <c r="P10" s="64"/>
      <c r="Q10" s="64"/>
      <c r="R10" s="64"/>
    </row>
    <row r="11" spans="1:18" ht="26.25" thickBot="1">
      <c r="A11" s="67" t="s">
        <v>427</v>
      </c>
      <c r="B11" s="68" t="s">
        <v>421</v>
      </c>
      <c r="C11" s="68" t="s">
        <v>162</v>
      </c>
      <c r="D11" s="69" t="s">
        <v>144</v>
      </c>
      <c r="E11" s="63" t="s">
        <v>159</v>
      </c>
      <c r="F11" s="69" t="s">
        <v>160</v>
      </c>
      <c r="G11" s="64" t="s">
        <v>370</v>
      </c>
      <c r="H11" s="64" t="s">
        <v>370</v>
      </c>
      <c r="I11" s="64" t="s">
        <v>370</v>
      </c>
      <c r="J11" s="64" t="s">
        <v>370</v>
      </c>
      <c r="K11" s="64" t="s">
        <v>370</v>
      </c>
      <c r="L11" s="64" t="s">
        <v>370</v>
      </c>
      <c r="M11" s="64" t="s">
        <v>370</v>
      </c>
      <c r="N11" s="64" t="s">
        <v>370</v>
      </c>
      <c r="O11" s="64"/>
      <c r="P11" s="64"/>
      <c r="Q11" s="64"/>
      <c r="R11" s="64"/>
    </row>
    <row r="12" spans="1:18" ht="26.25" thickBot="1">
      <c r="A12" s="67" t="s">
        <v>428</v>
      </c>
      <c r="B12" s="68" t="s">
        <v>164</v>
      </c>
      <c r="C12" s="68" t="s">
        <v>162</v>
      </c>
      <c r="D12" s="69" t="s">
        <v>144</v>
      </c>
      <c r="E12" s="63" t="s">
        <v>159</v>
      </c>
      <c r="F12" s="69" t="s">
        <v>160</v>
      </c>
      <c r="G12" s="64" t="s">
        <v>370</v>
      </c>
      <c r="H12" s="64" t="s">
        <v>370</v>
      </c>
      <c r="I12" s="64" t="s">
        <v>370</v>
      </c>
      <c r="J12" s="64" t="s">
        <v>370</v>
      </c>
      <c r="K12" s="64" t="s">
        <v>370</v>
      </c>
      <c r="L12" s="64" t="s">
        <v>370</v>
      </c>
      <c r="M12" s="64" t="s">
        <v>370</v>
      </c>
      <c r="N12" s="64" t="s">
        <v>370</v>
      </c>
      <c r="O12" s="64"/>
      <c r="P12" s="64"/>
      <c r="Q12" s="64"/>
      <c r="R12" s="64"/>
    </row>
    <row r="13" spans="1:18" ht="26.25" thickBot="1">
      <c r="A13" s="67" t="s">
        <v>429</v>
      </c>
      <c r="B13" s="68" t="s">
        <v>415</v>
      </c>
      <c r="C13" s="68" t="s">
        <v>162</v>
      </c>
      <c r="D13" s="69" t="s">
        <v>144</v>
      </c>
      <c r="E13" s="63" t="s">
        <v>159</v>
      </c>
      <c r="F13" s="69" t="s">
        <v>160</v>
      </c>
      <c r="G13" s="64" t="s">
        <v>370</v>
      </c>
      <c r="H13" s="64" t="s">
        <v>370</v>
      </c>
      <c r="I13" s="64" t="s">
        <v>370</v>
      </c>
      <c r="J13" s="64" t="s">
        <v>370</v>
      </c>
      <c r="K13" s="64" t="s">
        <v>370</v>
      </c>
      <c r="L13" s="64" t="s">
        <v>370</v>
      </c>
      <c r="M13" s="64" t="s">
        <v>370</v>
      </c>
      <c r="N13" s="64" t="s">
        <v>370</v>
      </c>
      <c r="O13" s="64"/>
      <c r="P13" s="64"/>
      <c r="Q13" s="64"/>
      <c r="R13" s="64"/>
    </row>
    <row r="14" spans="1:18" ht="26.25" thickBot="1">
      <c r="A14" s="67" t="s">
        <v>430</v>
      </c>
      <c r="B14" s="68" t="s">
        <v>422</v>
      </c>
      <c r="C14" s="68" t="s">
        <v>162</v>
      </c>
      <c r="D14" s="69" t="s">
        <v>144</v>
      </c>
      <c r="E14" s="63" t="s">
        <v>159</v>
      </c>
      <c r="F14" s="69" t="s">
        <v>160</v>
      </c>
      <c r="G14" s="64" t="s">
        <v>370</v>
      </c>
      <c r="H14" s="64" t="s">
        <v>370</v>
      </c>
      <c r="I14" s="64" t="s">
        <v>370</v>
      </c>
      <c r="J14" s="64" t="s">
        <v>370</v>
      </c>
      <c r="K14" s="64" t="s">
        <v>370</v>
      </c>
      <c r="L14" s="64" t="s">
        <v>370</v>
      </c>
      <c r="M14" s="64" t="s">
        <v>370</v>
      </c>
      <c r="N14" s="64" t="s">
        <v>370</v>
      </c>
      <c r="O14" s="64"/>
      <c r="P14" s="64"/>
      <c r="Q14" s="64"/>
      <c r="R14" s="64"/>
    </row>
    <row r="15" spans="1:18" ht="26.25" thickBot="1">
      <c r="A15" s="67" t="s">
        <v>431</v>
      </c>
      <c r="B15" s="68" t="s">
        <v>423</v>
      </c>
      <c r="C15" s="68" t="s">
        <v>162</v>
      </c>
      <c r="D15" s="69" t="s">
        <v>144</v>
      </c>
      <c r="E15" s="63" t="s">
        <v>159</v>
      </c>
      <c r="F15" s="69" t="s">
        <v>160</v>
      </c>
      <c r="G15" s="64" t="s">
        <v>370</v>
      </c>
      <c r="H15" s="64" t="s">
        <v>370</v>
      </c>
      <c r="I15" s="64" t="s">
        <v>370</v>
      </c>
      <c r="J15" s="64" t="s">
        <v>370</v>
      </c>
      <c r="K15" s="64" t="s">
        <v>370</v>
      </c>
      <c r="L15" s="64" t="s">
        <v>370</v>
      </c>
      <c r="M15" s="64" t="s">
        <v>370</v>
      </c>
      <c r="N15" s="64" t="s">
        <v>370</v>
      </c>
      <c r="O15" s="64"/>
      <c r="P15" s="64"/>
      <c r="Q15" s="64"/>
      <c r="R15" s="64"/>
    </row>
    <row r="16" spans="1:18" ht="39" thickBot="1">
      <c r="A16" s="39">
        <v>2</v>
      </c>
      <c r="B16" s="70" t="s">
        <v>165</v>
      </c>
      <c r="C16" s="70" t="s">
        <v>166</v>
      </c>
      <c r="D16" s="42" t="s">
        <v>144</v>
      </c>
      <c r="E16" s="71" t="s">
        <v>132</v>
      </c>
      <c r="F16" s="63" t="s">
        <v>167</v>
      </c>
      <c r="G16" s="64" t="s">
        <v>370</v>
      </c>
      <c r="H16" s="64" t="s">
        <v>370</v>
      </c>
      <c r="I16" s="64" t="s">
        <v>370</v>
      </c>
      <c r="J16" s="64" t="s">
        <v>370</v>
      </c>
      <c r="K16" s="64" t="s">
        <v>370</v>
      </c>
      <c r="L16" s="64" t="s">
        <v>370</v>
      </c>
      <c r="M16" s="64" t="s">
        <v>370</v>
      </c>
      <c r="N16" s="64" t="s">
        <v>370</v>
      </c>
      <c r="O16" s="64"/>
      <c r="P16" s="64"/>
      <c r="Q16" s="64"/>
      <c r="R16" s="64"/>
    </row>
  </sheetData>
  <sheetProtection/>
  <printOptions/>
  <pageMargins left="0.75" right="0.75" top="1" bottom="1" header="0.5" footer="0.5"/>
  <pageSetup horizontalDpi="600" verticalDpi="600" orientation="landscape" scale="47" r:id="rId1"/>
</worksheet>
</file>

<file path=xl/worksheets/sheet14.xml><?xml version="1.0" encoding="utf-8"?>
<worksheet xmlns="http://schemas.openxmlformats.org/spreadsheetml/2006/main" xmlns:r="http://schemas.openxmlformats.org/officeDocument/2006/relationships">
  <dimension ref="A1:J19"/>
  <sheetViews>
    <sheetView view="pageBreakPreview" zoomScale="75" zoomScaleSheetLayoutView="75" zoomScalePageLayoutView="0" workbookViewId="0" topLeftCell="A1">
      <selection activeCell="P7" sqref="P7"/>
    </sheetView>
  </sheetViews>
  <sheetFormatPr defaultColWidth="9.140625" defaultRowHeight="12.75"/>
  <cols>
    <col min="1" max="1" width="4.8515625" style="37" bestFit="1" customWidth="1"/>
    <col min="2" max="2" width="57.140625" style="55" customWidth="1"/>
    <col min="3" max="3" width="26.28125" style="37" customWidth="1"/>
    <col min="4" max="4" width="10.28125" style="37" bestFit="1" customWidth="1"/>
    <col min="5" max="5" width="20.140625" style="37" bestFit="1" customWidth="1"/>
    <col min="6" max="6" width="33.57421875" style="37" bestFit="1" customWidth="1"/>
    <col min="7" max="16384" width="9.140625" style="37" customWidth="1"/>
  </cols>
  <sheetData>
    <row r="1" spans="2:10" ht="12.75">
      <c r="B1" s="57" t="s">
        <v>113</v>
      </c>
      <c r="J1" s="38" t="s">
        <v>443</v>
      </c>
    </row>
    <row r="2" spans="1:2" ht="12.75">
      <c r="A2" s="35"/>
      <c r="B2" s="185" t="s">
        <v>168</v>
      </c>
    </row>
    <row r="3" ht="13.5" thickBot="1">
      <c r="A3" s="72"/>
    </row>
    <row r="4" spans="1:10" ht="13.5" thickBot="1">
      <c r="A4" s="73" t="s">
        <v>114</v>
      </c>
      <c r="B4" s="186" t="s">
        <v>115</v>
      </c>
      <c r="C4" s="74" t="s">
        <v>116</v>
      </c>
      <c r="D4" s="74" t="s">
        <v>117</v>
      </c>
      <c r="E4" s="74" t="s">
        <v>118</v>
      </c>
      <c r="F4" s="74" t="s">
        <v>119</v>
      </c>
      <c r="G4" s="62" t="s">
        <v>147</v>
      </c>
      <c r="H4" s="62" t="s">
        <v>150</v>
      </c>
      <c r="I4" s="62" t="s">
        <v>153</v>
      </c>
      <c r="J4" s="62" t="s">
        <v>156</v>
      </c>
    </row>
    <row r="5" spans="1:10" ht="26.25" thickBot="1">
      <c r="A5" s="39">
        <v>1</v>
      </c>
      <c r="B5" s="187" t="s">
        <v>169</v>
      </c>
      <c r="C5" s="40" t="s">
        <v>170</v>
      </c>
      <c r="D5" s="41" t="s">
        <v>168</v>
      </c>
      <c r="E5" s="63" t="s">
        <v>159</v>
      </c>
      <c r="F5" s="41" t="s">
        <v>322</v>
      </c>
      <c r="G5" s="64" t="s">
        <v>370</v>
      </c>
      <c r="H5" s="64" t="s">
        <v>370</v>
      </c>
      <c r="I5" s="64"/>
      <c r="J5" s="66"/>
    </row>
    <row r="6" spans="1:10" ht="26.25" thickBot="1">
      <c r="A6" s="39">
        <v>2</v>
      </c>
      <c r="B6" s="187" t="s">
        <v>171</v>
      </c>
      <c r="C6" s="40" t="s">
        <v>172</v>
      </c>
      <c r="D6" s="41" t="s">
        <v>168</v>
      </c>
      <c r="E6" s="63" t="s">
        <v>173</v>
      </c>
      <c r="F6" s="41" t="s">
        <v>168</v>
      </c>
      <c r="G6" s="64"/>
      <c r="H6" s="64"/>
      <c r="I6" s="43"/>
      <c r="J6" s="66"/>
    </row>
    <row r="7" spans="1:10" ht="26.25" thickBot="1">
      <c r="A7" s="39">
        <v>3</v>
      </c>
      <c r="B7" s="63" t="s">
        <v>174</v>
      </c>
      <c r="C7" s="41" t="s">
        <v>175</v>
      </c>
      <c r="D7" s="41" t="s">
        <v>168</v>
      </c>
      <c r="E7" s="63" t="s">
        <v>173</v>
      </c>
      <c r="F7" s="41" t="s">
        <v>168</v>
      </c>
      <c r="G7" s="64" t="s">
        <v>370</v>
      </c>
      <c r="H7" s="64" t="s">
        <v>370</v>
      </c>
      <c r="I7" s="43"/>
      <c r="J7" s="66"/>
    </row>
    <row r="8" spans="1:10" ht="16.5" customHeight="1" thickBot="1">
      <c r="A8" s="858">
        <v>4</v>
      </c>
      <c r="B8" s="861" t="s">
        <v>176</v>
      </c>
      <c r="C8" s="92" t="s">
        <v>134</v>
      </c>
      <c r="D8" s="863" t="s">
        <v>168</v>
      </c>
      <c r="E8" s="865" t="s">
        <v>132</v>
      </c>
      <c r="F8" s="863" t="s">
        <v>168</v>
      </c>
      <c r="G8" s="64"/>
      <c r="H8" s="896"/>
      <c r="I8" s="188"/>
      <c r="J8" s="189"/>
    </row>
    <row r="9" spans="1:10" ht="13.5" thickBot="1">
      <c r="A9" s="859"/>
      <c r="B9" s="862"/>
      <c r="C9" s="93" t="s">
        <v>177</v>
      </c>
      <c r="D9" s="864"/>
      <c r="E9" s="866"/>
      <c r="F9" s="864"/>
      <c r="G9" s="64" t="s">
        <v>370</v>
      </c>
      <c r="H9" s="897" t="s">
        <v>370</v>
      </c>
      <c r="I9" s="190"/>
      <c r="J9" s="191"/>
    </row>
    <row r="10" spans="1:10" ht="13.5" thickBot="1">
      <c r="A10" s="858">
        <v>5</v>
      </c>
      <c r="B10" s="861" t="s">
        <v>178</v>
      </c>
      <c r="C10" s="92" t="s">
        <v>179</v>
      </c>
      <c r="D10" s="863"/>
      <c r="E10" s="869" t="s">
        <v>132</v>
      </c>
      <c r="F10" s="863" t="s">
        <v>168</v>
      </c>
      <c r="G10" s="64" t="s">
        <v>370</v>
      </c>
      <c r="H10" s="64" t="s">
        <v>370</v>
      </c>
      <c r="I10" s="188"/>
      <c r="J10" s="192"/>
    </row>
    <row r="11" spans="1:10" ht="13.5" thickBot="1">
      <c r="A11" s="860"/>
      <c r="B11" s="867"/>
      <c r="C11" s="94" t="s">
        <v>134</v>
      </c>
      <c r="D11" s="868"/>
      <c r="E11" s="870"/>
      <c r="F11" s="868"/>
      <c r="G11" s="64" t="s">
        <v>370</v>
      </c>
      <c r="H11" s="898" t="s">
        <v>370</v>
      </c>
      <c r="I11" s="193"/>
      <c r="J11" s="194"/>
    </row>
    <row r="12" spans="1:10" ht="13.5" thickBot="1">
      <c r="A12" s="859"/>
      <c r="B12" s="862"/>
      <c r="C12" s="93" t="s">
        <v>180</v>
      </c>
      <c r="D12" s="864"/>
      <c r="E12" s="871"/>
      <c r="F12" s="864"/>
      <c r="G12" s="64" t="s">
        <v>370</v>
      </c>
      <c r="H12" s="897" t="s">
        <v>370</v>
      </c>
      <c r="I12" s="190"/>
      <c r="J12" s="195"/>
    </row>
    <row r="13" spans="1:10" ht="26.25" thickBot="1">
      <c r="A13" s="39">
        <v>6</v>
      </c>
      <c r="B13" s="63" t="s">
        <v>181</v>
      </c>
      <c r="C13" s="41" t="s">
        <v>182</v>
      </c>
      <c r="D13" s="41" t="s">
        <v>168</v>
      </c>
      <c r="E13" s="63" t="s">
        <v>159</v>
      </c>
      <c r="F13" s="41" t="s">
        <v>323</v>
      </c>
      <c r="G13" s="64" t="s">
        <v>370</v>
      </c>
      <c r="H13" s="64" t="s">
        <v>370</v>
      </c>
      <c r="I13" s="64"/>
      <c r="J13" s="66"/>
    </row>
    <row r="14" spans="1:10" ht="26.25" thickBot="1">
      <c r="A14" s="39">
        <v>7</v>
      </c>
      <c r="B14" s="63" t="s">
        <v>183</v>
      </c>
      <c r="C14" s="41" t="s">
        <v>182</v>
      </c>
      <c r="D14" s="41" t="s">
        <v>168</v>
      </c>
      <c r="E14" s="63" t="s">
        <v>159</v>
      </c>
      <c r="F14" s="41" t="s">
        <v>323</v>
      </c>
      <c r="G14" s="64" t="s">
        <v>370</v>
      </c>
      <c r="H14" s="64" t="s">
        <v>370</v>
      </c>
      <c r="I14" s="64"/>
      <c r="J14" s="66"/>
    </row>
    <row r="15" spans="1:10" ht="26.25" thickBot="1">
      <c r="A15" s="39">
        <v>7</v>
      </c>
      <c r="B15" s="63" t="s">
        <v>432</v>
      </c>
      <c r="C15" s="41" t="s">
        <v>182</v>
      </c>
      <c r="D15" s="41" t="s">
        <v>168</v>
      </c>
      <c r="E15" s="63" t="s">
        <v>159</v>
      </c>
      <c r="F15" s="41" t="s">
        <v>323</v>
      </c>
      <c r="G15" s="64" t="s">
        <v>370</v>
      </c>
      <c r="H15" s="64" t="s">
        <v>370</v>
      </c>
      <c r="I15" s="64"/>
      <c r="J15" s="66"/>
    </row>
    <row r="16" spans="1:10" ht="26.25" thickBot="1">
      <c r="A16" s="39">
        <v>8</v>
      </c>
      <c r="B16" s="63" t="s">
        <v>184</v>
      </c>
      <c r="C16" s="41" t="s">
        <v>182</v>
      </c>
      <c r="D16" s="41" t="s">
        <v>168</v>
      </c>
      <c r="E16" s="63" t="s">
        <v>159</v>
      </c>
      <c r="F16" s="41" t="s">
        <v>323</v>
      </c>
      <c r="G16" s="64" t="s">
        <v>370</v>
      </c>
      <c r="H16" s="64" t="s">
        <v>370</v>
      </c>
      <c r="I16" s="64"/>
      <c r="J16" s="66"/>
    </row>
    <row r="17" spans="1:10" ht="26.25" thickBot="1">
      <c r="A17" s="39">
        <v>9</v>
      </c>
      <c r="B17" s="63" t="s">
        <v>185</v>
      </c>
      <c r="C17" s="41" t="s">
        <v>182</v>
      </c>
      <c r="D17" s="41" t="s">
        <v>168</v>
      </c>
      <c r="E17" s="63" t="s">
        <v>159</v>
      </c>
      <c r="F17" s="41" t="s">
        <v>323</v>
      </c>
      <c r="G17" s="64" t="s">
        <v>370</v>
      </c>
      <c r="H17" s="64" t="s">
        <v>370</v>
      </c>
      <c r="I17" s="43"/>
      <c r="J17" s="66"/>
    </row>
    <row r="18" spans="1:10" ht="39" thickBot="1">
      <c r="A18" s="39">
        <v>10</v>
      </c>
      <c r="B18" s="187" t="s">
        <v>186</v>
      </c>
      <c r="C18" s="40" t="s">
        <v>187</v>
      </c>
      <c r="D18" s="41" t="s">
        <v>168</v>
      </c>
      <c r="E18" s="71" t="s">
        <v>433</v>
      </c>
      <c r="F18" s="41" t="s">
        <v>168</v>
      </c>
      <c r="G18" s="64" t="s">
        <v>370</v>
      </c>
      <c r="H18" s="64" t="s">
        <v>370</v>
      </c>
      <c r="I18" s="43"/>
      <c r="J18" s="66"/>
    </row>
    <row r="19" ht="12.75">
      <c r="A19" s="72"/>
    </row>
  </sheetData>
  <sheetProtection/>
  <mergeCells count="10">
    <mergeCell ref="A8:A9"/>
    <mergeCell ref="A10:A12"/>
    <mergeCell ref="B8:B9"/>
    <mergeCell ref="D8:D9"/>
    <mergeCell ref="E8:E9"/>
    <mergeCell ref="F8:F9"/>
    <mergeCell ref="B10:B12"/>
    <mergeCell ref="D10:D12"/>
    <mergeCell ref="E10:E12"/>
    <mergeCell ref="F10:F12"/>
  </mergeCells>
  <printOptions/>
  <pageMargins left="0.75" right="0.75" top="1" bottom="1" header="0.5" footer="0.5"/>
  <pageSetup horizontalDpi="600" verticalDpi="600" orientation="landscape" scale="64" r:id="rId1"/>
</worksheet>
</file>

<file path=xl/worksheets/sheet15.xml><?xml version="1.0" encoding="utf-8"?>
<worksheet xmlns="http://schemas.openxmlformats.org/spreadsheetml/2006/main" xmlns:r="http://schemas.openxmlformats.org/officeDocument/2006/relationships">
  <sheetPr>
    <pageSetUpPr fitToPage="1"/>
  </sheetPr>
  <dimension ref="A1:G32"/>
  <sheetViews>
    <sheetView tabSelected="1" view="pageBreakPreview" zoomScale="60" zoomScaleNormal="85" zoomScalePageLayoutView="0" workbookViewId="0" topLeftCell="A13">
      <selection activeCell="H29" sqref="H29"/>
    </sheetView>
  </sheetViews>
  <sheetFormatPr defaultColWidth="9.140625" defaultRowHeight="12.75"/>
  <cols>
    <col min="1" max="1" width="15.00390625" style="55" bestFit="1" customWidth="1"/>
    <col min="2" max="2" width="63.28125" style="37" customWidth="1"/>
    <col min="3" max="3" width="20.28125" style="37" bestFit="1" customWidth="1"/>
    <col min="4" max="4" width="11.140625" style="76" customWidth="1"/>
    <col min="5" max="5" width="19.28125" style="89" customWidth="1"/>
    <col min="6" max="6" width="30.140625" style="81" bestFit="1" customWidth="1"/>
    <col min="7" max="7" width="25.140625" style="198" bestFit="1" customWidth="1"/>
    <col min="8" max="16384" width="9.140625" style="37" customWidth="1"/>
  </cols>
  <sheetData>
    <row r="1" spans="1:7" ht="12.75">
      <c r="A1" s="77" t="s">
        <v>113</v>
      </c>
      <c r="G1" s="212" t="s">
        <v>444</v>
      </c>
    </row>
    <row r="2" ht="12.75">
      <c r="A2" s="78" t="s">
        <v>189</v>
      </c>
    </row>
    <row r="3" ht="13.5" thickBot="1"/>
    <row r="4" spans="1:7" ht="33" customHeight="1" thickBot="1">
      <c r="A4" s="86"/>
      <c r="B4" s="65" t="s">
        <v>115</v>
      </c>
      <c r="C4" s="87" t="s">
        <v>116</v>
      </c>
      <c r="D4" s="88" t="s">
        <v>117</v>
      </c>
      <c r="E4" s="90" t="s">
        <v>118</v>
      </c>
      <c r="F4" s="82" t="s">
        <v>119</v>
      </c>
      <c r="G4" s="86" t="s">
        <v>190</v>
      </c>
    </row>
    <row r="5" spans="1:7" ht="30.75" customHeight="1" thickBot="1">
      <c r="A5" s="79" t="s">
        <v>16</v>
      </c>
      <c r="B5" s="44" t="s">
        <v>191</v>
      </c>
      <c r="C5" s="40" t="s">
        <v>192</v>
      </c>
      <c r="D5" s="41" t="s">
        <v>193</v>
      </c>
      <c r="E5" s="63" t="s">
        <v>320</v>
      </c>
      <c r="F5" s="83" t="s">
        <v>194</v>
      </c>
      <c r="G5" s="199"/>
    </row>
    <row r="6" spans="1:7" ht="32.25" customHeight="1" thickBot="1">
      <c r="A6" s="80"/>
      <c r="B6" s="197" t="s">
        <v>195</v>
      </c>
      <c r="C6" s="68"/>
      <c r="D6" s="69" t="s">
        <v>193</v>
      </c>
      <c r="E6" s="91" t="s">
        <v>320</v>
      </c>
      <c r="F6" s="83" t="s">
        <v>196</v>
      </c>
      <c r="G6" s="196"/>
    </row>
    <row r="7" spans="1:7" ht="30" customHeight="1" thickBot="1">
      <c r="A7" s="80" t="s">
        <v>16</v>
      </c>
      <c r="B7" s="68" t="s">
        <v>197</v>
      </c>
      <c r="C7" s="68" t="s">
        <v>198</v>
      </c>
      <c r="D7" s="69" t="s">
        <v>193</v>
      </c>
      <c r="E7" s="91" t="s">
        <v>320</v>
      </c>
      <c r="F7" s="84">
        <v>39233</v>
      </c>
      <c r="G7" s="196"/>
    </row>
    <row r="8" spans="1:7" ht="32.25" customHeight="1" thickBot="1">
      <c r="A8" s="80" t="s">
        <v>16</v>
      </c>
      <c r="B8" s="68" t="s">
        <v>199</v>
      </c>
      <c r="C8" s="68" t="s">
        <v>200</v>
      </c>
      <c r="D8" s="69" t="s">
        <v>193</v>
      </c>
      <c r="E8" s="91" t="s">
        <v>320</v>
      </c>
      <c r="F8" s="84">
        <v>39263</v>
      </c>
      <c r="G8" s="196"/>
    </row>
    <row r="9" spans="1:7" ht="34.5" customHeight="1" thickBot="1">
      <c r="A9" s="201" t="s">
        <v>375</v>
      </c>
      <c r="B9" s="202" t="s">
        <v>201</v>
      </c>
      <c r="C9" s="202" t="s">
        <v>202</v>
      </c>
      <c r="D9" s="203" t="s">
        <v>193</v>
      </c>
      <c r="E9" s="204" t="s">
        <v>321</v>
      </c>
      <c r="F9" s="205">
        <v>39206</v>
      </c>
      <c r="G9" s="206"/>
    </row>
    <row r="10" spans="1:7" ht="39" thickBot="1">
      <c r="A10" s="207" t="s">
        <v>375</v>
      </c>
      <c r="B10" s="208" t="s">
        <v>382</v>
      </c>
      <c r="C10" s="208" t="s">
        <v>203</v>
      </c>
      <c r="D10" s="209" t="s">
        <v>193</v>
      </c>
      <c r="E10" s="210" t="s">
        <v>321</v>
      </c>
      <c r="F10" s="211">
        <v>39261</v>
      </c>
      <c r="G10" s="224"/>
    </row>
    <row r="11" spans="1:7" ht="43.5" customHeight="1" thickBot="1">
      <c r="A11" s="80" t="s">
        <v>16</v>
      </c>
      <c r="B11" s="68" t="s">
        <v>206</v>
      </c>
      <c r="C11" s="68" t="s">
        <v>207</v>
      </c>
      <c r="D11" s="69" t="s">
        <v>193</v>
      </c>
      <c r="E11" s="91" t="s">
        <v>320</v>
      </c>
      <c r="F11" s="85" t="s">
        <v>291</v>
      </c>
      <c r="G11" s="196"/>
    </row>
    <row r="12" spans="1:7" ht="21" customHeight="1">
      <c r="A12" s="872" t="s">
        <v>376</v>
      </c>
      <c r="B12" s="874" t="s">
        <v>225</v>
      </c>
      <c r="C12" s="75" t="s">
        <v>226</v>
      </c>
      <c r="D12" s="881" t="s">
        <v>193</v>
      </c>
      <c r="E12" s="884" t="s">
        <v>320</v>
      </c>
      <c r="F12" s="887" t="s">
        <v>227</v>
      </c>
      <c r="G12" s="876" t="s">
        <v>370</v>
      </c>
    </row>
    <row r="13" spans="1:7" ht="21" customHeight="1">
      <c r="A13" s="879"/>
      <c r="B13" s="880"/>
      <c r="C13" s="75" t="s">
        <v>228</v>
      </c>
      <c r="D13" s="882"/>
      <c r="E13" s="885"/>
      <c r="F13" s="888"/>
      <c r="G13" s="877"/>
    </row>
    <row r="14" spans="1:7" ht="22.5" customHeight="1" thickBot="1">
      <c r="A14" s="873"/>
      <c r="B14" s="875"/>
      <c r="C14" s="68" t="s">
        <v>229</v>
      </c>
      <c r="D14" s="883"/>
      <c r="E14" s="886"/>
      <c r="F14" s="889"/>
      <c r="G14" s="878"/>
    </row>
    <row r="15" spans="1:7" ht="13.5" thickBot="1">
      <c r="A15" s="255" t="s">
        <v>16</v>
      </c>
      <c r="B15" s="238" t="s">
        <v>377</v>
      </c>
      <c r="C15" s="239" t="s">
        <v>378</v>
      </c>
      <c r="D15" s="240" t="s">
        <v>193</v>
      </c>
      <c r="E15" s="241" t="s">
        <v>320</v>
      </c>
      <c r="F15" s="242">
        <v>39325</v>
      </c>
      <c r="G15" s="224" t="s">
        <v>370</v>
      </c>
    </row>
    <row r="16" spans="1:7" ht="13.5" thickBot="1">
      <c r="A16" s="256" t="s">
        <v>16</v>
      </c>
      <c r="B16" s="243" t="s">
        <v>236</v>
      </c>
      <c r="C16" s="244" t="s">
        <v>182</v>
      </c>
      <c r="D16" s="245" t="s">
        <v>193</v>
      </c>
      <c r="E16" s="246" t="s">
        <v>320</v>
      </c>
      <c r="F16" s="242">
        <v>39325</v>
      </c>
      <c r="G16" s="199" t="s">
        <v>370</v>
      </c>
    </row>
    <row r="17" spans="1:7" ht="26.25" thickBot="1">
      <c r="A17" s="257" t="s">
        <v>379</v>
      </c>
      <c r="B17" s="40" t="s">
        <v>230</v>
      </c>
      <c r="C17" s="40" t="s">
        <v>231</v>
      </c>
      <c r="D17" s="41" t="s">
        <v>193</v>
      </c>
      <c r="E17" s="63" t="s">
        <v>434</v>
      </c>
      <c r="F17" s="247">
        <v>39325</v>
      </c>
      <c r="G17" s="199" t="s">
        <v>370</v>
      </c>
    </row>
    <row r="18" spans="1:7" ht="22.5" customHeight="1" thickBot="1">
      <c r="A18" s="872" t="s">
        <v>379</v>
      </c>
      <c r="B18" s="874" t="s">
        <v>208</v>
      </c>
      <c r="C18" s="40" t="s">
        <v>209</v>
      </c>
      <c r="D18" s="881" t="s">
        <v>193</v>
      </c>
      <c r="E18" s="890" t="s">
        <v>496</v>
      </c>
      <c r="F18" s="892" t="s">
        <v>210</v>
      </c>
      <c r="G18" s="196" t="s">
        <v>494</v>
      </c>
    </row>
    <row r="19" spans="1:7" ht="28.5" customHeight="1" thickBot="1">
      <c r="A19" s="873"/>
      <c r="B19" s="875"/>
      <c r="C19" s="40" t="s">
        <v>211</v>
      </c>
      <c r="D19" s="883"/>
      <c r="E19" s="891"/>
      <c r="F19" s="893"/>
      <c r="G19" s="196" t="s">
        <v>371</v>
      </c>
    </row>
    <row r="20" spans="1:7" ht="39" thickBot="1">
      <c r="A20" s="257" t="s">
        <v>379</v>
      </c>
      <c r="B20" s="41" t="s">
        <v>230</v>
      </c>
      <c r="C20" s="40" t="s">
        <v>231</v>
      </c>
      <c r="D20" s="41" t="s">
        <v>193</v>
      </c>
      <c r="E20" s="71" t="s">
        <v>188</v>
      </c>
      <c r="F20" s="248">
        <v>39325</v>
      </c>
      <c r="G20" s="196" t="s">
        <v>495</v>
      </c>
    </row>
    <row r="21" spans="1:7" ht="33" customHeight="1" thickBot="1">
      <c r="A21" s="257" t="s">
        <v>376</v>
      </c>
      <c r="B21" s="75" t="s">
        <v>234</v>
      </c>
      <c r="C21" s="40" t="s">
        <v>235</v>
      </c>
      <c r="D21" s="249" t="s">
        <v>193</v>
      </c>
      <c r="E21" s="250" t="s">
        <v>320</v>
      </c>
      <c r="F21" s="251">
        <v>39325</v>
      </c>
      <c r="G21" s="196" t="s">
        <v>435</v>
      </c>
    </row>
    <row r="22" spans="1:7" ht="37.5" customHeight="1" thickBot="1">
      <c r="A22" s="80" t="s">
        <v>379</v>
      </c>
      <c r="B22" s="40" t="s">
        <v>212</v>
      </c>
      <c r="C22" s="68" t="s">
        <v>213</v>
      </c>
      <c r="D22" s="69" t="s">
        <v>193</v>
      </c>
      <c r="E22" s="91" t="s">
        <v>320</v>
      </c>
      <c r="F22" s="84">
        <v>39355</v>
      </c>
      <c r="G22" s="199" t="s">
        <v>370</v>
      </c>
    </row>
    <row r="23" spans="1:7" ht="39" thickBot="1">
      <c r="A23" s="80" t="s">
        <v>379</v>
      </c>
      <c r="B23" s="68" t="s">
        <v>223</v>
      </c>
      <c r="C23" s="68" t="s">
        <v>224</v>
      </c>
      <c r="D23" s="69" t="s">
        <v>193</v>
      </c>
      <c r="E23" s="91" t="s">
        <v>188</v>
      </c>
      <c r="F23" s="84">
        <v>39386</v>
      </c>
      <c r="G23" s="199" t="s">
        <v>370</v>
      </c>
    </row>
    <row r="24" spans="1:7" ht="33" customHeight="1" thickBot="1">
      <c r="A24" s="80" t="s">
        <v>379</v>
      </c>
      <c r="B24" s="68" t="s">
        <v>214</v>
      </c>
      <c r="C24" s="68" t="s">
        <v>215</v>
      </c>
      <c r="D24" s="69" t="s">
        <v>193</v>
      </c>
      <c r="E24" s="91" t="s">
        <v>127</v>
      </c>
      <c r="F24" s="84">
        <v>39416</v>
      </c>
      <c r="G24" s="199" t="s">
        <v>370</v>
      </c>
    </row>
    <row r="25" spans="1:7" ht="34.5" customHeight="1" thickBot="1">
      <c r="A25" s="80" t="s">
        <v>380</v>
      </c>
      <c r="B25" s="68" t="s">
        <v>216</v>
      </c>
      <c r="C25" s="68" t="s">
        <v>217</v>
      </c>
      <c r="D25" s="69" t="s">
        <v>193</v>
      </c>
      <c r="E25" s="91" t="s">
        <v>127</v>
      </c>
      <c r="F25" s="84">
        <v>39447</v>
      </c>
      <c r="G25" s="199" t="s">
        <v>370</v>
      </c>
    </row>
    <row r="26" spans="1:7" ht="33" customHeight="1" thickBot="1">
      <c r="A26" s="257" t="s">
        <v>380</v>
      </c>
      <c r="B26" s="40" t="s">
        <v>237</v>
      </c>
      <c r="C26" s="40" t="s">
        <v>238</v>
      </c>
      <c r="D26" s="41"/>
      <c r="E26" s="63" t="s">
        <v>320</v>
      </c>
      <c r="F26" s="252" t="s">
        <v>239</v>
      </c>
      <c r="G26" s="199" t="s">
        <v>370</v>
      </c>
    </row>
    <row r="27" spans="1:7" ht="87.75" customHeight="1" thickBot="1">
      <c r="A27" s="79" t="s">
        <v>383</v>
      </c>
      <c r="B27" s="225" t="s">
        <v>384</v>
      </c>
      <c r="C27" s="41" t="s">
        <v>385</v>
      </c>
      <c r="D27" s="226" t="s">
        <v>193</v>
      </c>
      <c r="E27" s="227" t="s">
        <v>321</v>
      </c>
      <c r="F27" s="253">
        <v>40568</v>
      </c>
      <c r="G27" s="199" t="s">
        <v>370</v>
      </c>
    </row>
    <row r="28" spans="1:7" ht="28.5" customHeight="1">
      <c r="A28" s="872" t="s">
        <v>380</v>
      </c>
      <c r="B28" s="874" t="s">
        <v>218</v>
      </c>
      <c r="C28" s="75" t="s">
        <v>219</v>
      </c>
      <c r="D28" s="881" t="s">
        <v>193</v>
      </c>
      <c r="E28" s="861" t="s">
        <v>321</v>
      </c>
      <c r="F28" s="894" t="s">
        <v>405</v>
      </c>
      <c r="G28" s="876" t="s">
        <v>370</v>
      </c>
    </row>
    <row r="29" spans="1:7" ht="24" customHeight="1" thickBot="1">
      <c r="A29" s="873"/>
      <c r="B29" s="875"/>
      <c r="C29" s="68" t="s">
        <v>220</v>
      </c>
      <c r="D29" s="883"/>
      <c r="E29" s="862"/>
      <c r="F29" s="895"/>
      <c r="G29" s="878"/>
    </row>
    <row r="30" spans="1:7" ht="74.25" customHeight="1" thickBot="1">
      <c r="A30" s="257" t="s">
        <v>381</v>
      </c>
      <c r="B30" s="40" t="s">
        <v>221</v>
      </c>
      <c r="C30" s="40" t="s">
        <v>222</v>
      </c>
      <c r="D30" s="41" t="s">
        <v>193</v>
      </c>
      <c r="E30" s="900" t="s">
        <v>321</v>
      </c>
      <c r="F30" s="248" t="s">
        <v>406</v>
      </c>
      <c r="G30" s="200"/>
    </row>
    <row r="31" spans="1:7" ht="32.25" customHeight="1" thickBot="1">
      <c r="A31" s="80" t="s">
        <v>16</v>
      </c>
      <c r="B31" s="68" t="s">
        <v>204</v>
      </c>
      <c r="C31" s="68" t="s">
        <v>205</v>
      </c>
      <c r="D31" s="69" t="s">
        <v>193</v>
      </c>
      <c r="E31" s="91" t="s">
        <v>320</v>
      </c>
      <c r="F31" s="254">
        <v>40234</v>
      </c>
      <c r="G31" s="901" t="s">
        <v>370</v>
      </c>
    </row>
    <row r="32" spans="1:7" ht="32.25" customHeight="1" thickBot="1">
      <c r="A32" s="80" t="s">
        <v>376</v>
      </c>
      <c r="B32" s="68" t="s">
        <v>232</v>
      </c>
      <c r="C32" s="68" t="s">
        <v>233</v>
      </c>
      <c r="D32" s="69" t="s">
        <v>193</v>
      </c>
      <c r="E32" s="899" t="s">
        <v>320</v>
      </c>
      <c r="F32" s="84">
        <v>39172</v>
      </c>
      <c r="G32" s="196"/>
    </row>
  </sheetData>
  <sheetProtection/>
  <mergeCells count="17">
    <mergeCell ref="E18:E19"/>
    <mergeCell ref="F18:F19"/>
    <mergeCell ref="A28:A29"/>
    <mergeCell ref="B28:B29"/>
    <mergeCell ref="D28:D29"/>
    <mergeCell ref="E28:E29"/>
    <mergeCell ref="F28:F29"/>
    <mergeCell ref="G28:G29"/>
    <mergeCell ref="A18:A19"/>
    <mergeCell ref="B18:B19"/>
    <mergeCell ref="G12:G14"/>
    <mergeCell ref="A12:A14"/>
    <mergeCell ref="B12:B14"/>
    <mergeCell ref="D12:D14"/>
    <mergeCell ref="E12:E14"/>
    <mergeCell ref="F12:F14"/>
    <mergeCell ref="D18:D19"/>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72" r:id="rId1"/>
  <colBreaks count="1" manualBreakCount="1">
    <brk id="2" max="31" man="1"/>
  </colBreaks>
</worksheet>
</file>

<file path=xl/worksheets/sheet2.xml><?xml version="1.0" encoding="utf-8"?>
<worksheet xmlns="http://schemas.openxmlformats.org/spreadsheetml/2006/main" xmlns:r="http://schemas.openxmlformats.org/officeDocument/2006/relationships">
  <dimension ref="A1:K22"/>
  <sheetViews>
    <sheetView view="pageBreakPreview" zoomScale="60" zoomScaleNormal="85" zoomScalePageLayoutView="0" workbookViewId="0" topLeftCell="A1">
      <selection activeCell="F19" sqref="F19"/>
    </sheetView>
  </sheetViews>
  <sheetFormatPr defaultColWidth="9.140625" defaultRowHeight="12.75"/>
  <cols>
    <col min="1" max="1" width="71.140625" style="587" bestFit="1" customWidth="1"/>
    <col min="2" max="2" width="37.00390625" style="587" bestFit="1" customWidth="1"/>
    <col min="3" max="3" width="25.140625" style="587" customWidth="1"/>
    <col min="4" max="4" width="26.57421875" style="587" bestFit="1" customWidth="1"/>
    <col min="5" max="5" width="19.7109375" style="587" bestFit="1" customWidth="1"/>
    <col min="6" max="6" width="37.00390625" style="587" bestFit="1" customWidth="1"/>
    <col min="7" max="7" width="30.421875" style="587" bestFit="1" customWidth="1"/>
    <col min="8" max="16384" width="9.140625" style="587" customWidth="1"/>
  </cols>
  <sheetData>
    <row r="1" spans="1:7" ht="24" thickBot="1">
      <c r="A1" s="586" t="s">
        <v>398</v>
      </c>
      <c r="G1" s="588" t="s">
        <v>436</v>
      </c>
    </row>
    <row r="2" spans="1:7" ht="64.5" customHeight="1" thickBot="1" thickTop="1">
      <c r="A2" s="589" t="s">
        <v>399</v>
      </c>
      <c r="B2" s="590" t="s">
        <v>501</v>
      </c>
      <c r="C2" s="591" t="s">
        <v>400</v>
      </c>
      <c r="D2" s="590" t="s">
        <v>401</v>
      </c>
      <c r="E2" s="590" t="s">
        <v>402</v>
      </c>
      <c r="F2" s="590" t="s">
        <v>502</v>
      </c>
      <c r="G2" s="592" t="s">
        <v>403</v>
      </c>
    </row>
    <row r="3" spans="1:7" ht="24" thickTop="1">
      <c r="A3" s="593" t="s">
        <v>386</v>
      </c>
      <c r="B3" s="594">
        <v>25747485.96</v>
      </c>
      <c r="C3" s="594">
        <v>0</v>
      </c>
      <c r="D3" s="594">
        <v>-15000000</v>
      </c>
      <c r="E3" s="594">
        <v>52564.44</v>
      </c>
      <c r="F3" s="595">
        <f>SUM(B3:E3)</f>
        <v>10800050.4</v>
      </c>
      <c r="G3" s="596">
        <f aca="true" t="shared" si="0" ref="G3:G19">F3/F$22</f>
        <v>1</v>
      </c>
    </row>
    <row r="4" spans="1:7" ht="23.25">
      <c r="A4" s="597" t="s">
        <v>387</v>
      </c>
      <c r="B4" s="598">
        <v>0</v>
      </c>
      <c r="C4" s="598">
        <v>0</v>
      </c>
      <c r="D4" s="598">
        <v>0</v>
      </c>
      <c r="E4" s="598">
        <v>0</v>
      </c>
      <c r="F4" s="599">
        <f aca="true" t="shared" si="1" ref="F4:F19">SUM(B4:E4)</f>
        <v>0</v>
      </c>
      <c r="G4" s="600">
        <f t="shared" si="0"/>
        <v>0</v>
      </c>
    </row>
    <row r="5" spans="1:7" ht="23.25">
      <c r="A5" s="597" t="s">
        <v>388</v>
      </c>
      <c r="B5" s="598">
        <v>0</v>
      </c>
      <c r="C5" s="598">
        <v>0</v>
      </c>
      <c r="D5" s="598">
        <v>0</v>
      </c>
      <c r="E5" s="598">
        <v>0</v>
      </c>
      <c r="F5" s="599">
        <f>B5+C5+D5+E5</f>
        <v>0</v>
      </c>
      <c r="G5" s="600">
        <f t="shared" si="0"/>
        <v>0</v>
      </c>
    </row>
    <row r="6" spans="1:11" ht="23.25">
      <c r="A6" s="597" t="s">
        <v>389</v>
      </c>
      <c r="B6" s="598">
        <v>0</v>
      </c>
      <c r="C6" s="601">
        <v>0</v>
      </c>
      <c r="D6" s="601">
        <v>0</v>
      </c>
      <c r="E6" s="601">
        <v>0</v>
      </c>
      <c r="F6" s="599">
        <v>0</v>
      </c>
      <c r="G6" s="600">
        <f t="shared" si="0"/>
        <v>0</v>
      </c>
      <c r="I6" s="459"/>
      <c r="K6" s="459"/>
    </row>
    <row r="7" spans="1:11" ht="23.25">
      <c r="A7" s="597" t="s">
        <v>493</v>
      </c>
      <c r="B7" s="598">
        <v>0</v>
      </c>
      <c r="C7" s="601">
        <v>0</v>
      </c>
      <c r="D7" s="601">
        <v>0</v>
      </c>
      <c r="E7" s="601">
        <v>0</v>
      </c>
      <c r="F7" s="599">
        <f t="shared" si="1"/>
        <v>0</v>
      </c>
      <c r="G7" s="600">
        <f t="shared" si="0"/>
        <v>0</v>
      </c>
      <c r="I7" s="459"/>
      <c r="K7" s="459"/>
    </row>
    <row r="8" spans="1:11" ht="23.25">
      <c r="A8" s="597" t="s">
        <v>390</v>
      </c>
      <c r="B8" s="598">
        <v>0</v>
      </c>
      <c r="C8" s="601">
        <v>0</v>
      </c>
      <c r="D8" s="601">
        <v>0</v>
      </c>
      <c r="E8" s="601">
        <v>0</v>
      </c>
      <c r="F8" s="599">
        <f t="shared" si="1"/>
        <v>0</v>
      </c>
      <c r="G8" s="600">
        <f t="shared" si="0"/>
        <v>0</v>
      </c>
      <c r="I8" s="459"/>
      <c r="K8" s="459"/>
    </row>
    <row r="9" spans="1:11" ht="23.25">
      <c r="A9" s="597" t="s">
        <v>391</v>
      </c>
      <c r="B9" s="598">
        <v>0</v>
      </c>
      <c r="C9" s="601">
        <v>0</v>
      </c>
      <c r="D9" s="601">
        <v>0</v>
      </c>
      <c r="E9" s="601">
        <v>0</v>
      </c>
      <c r="F9" s="599">
        <f t="shared" si="1"/>
        <v>0</v>
      </c>
      <c r="G9" s="600">
        <f t="shared" si="0"/>
        <v>0</v>
      </c>
      <c r="I9" s="459"/>
      <c r="K9" s="459"/>
    </row>
    <row r="10" spans="1:11" ht="23.25">
      <c r="A10" s="597" t="s">
        <v>390</v>
      </c>
      <c r="B10" s="602">
        <v>0</v>
      </c>
      <c r="C10" s="601">
        <v>0</v>
      </c>
      <c r="D10" s="598">
        <v>0</v>
      </c>
      <c r="E10" s="601">
        <v>0</v>
      </c>
      <c r="F10" s="599">
        <f t="shared" si="1"/>
        <v>0</v>
      </c>
      <c r="G10" s="600">
        <f t="shared" si="0"/>
        <v>0</v>
      </c>
      <c r="I10" s="459"/>
      <c r="K10" s="459"/>
    </row>
    <row r="11" spans="1:11" ht="23.25">
      <c r="A11" s="597" t="s">
        <v>392</v>
      </c>
      <c r="B11" s="603">
        <v>0</v>
      </c>
      <c r="C11" s="601">
        <v>0</v>
      </c>
      <c r="D11" s="598">
        <v>0</v>
      </c>
      <c r="E11" s="601">
        <v>0</v>
      </c>
      <c r="F11" s="599">
        <v>0</v>
      </c>
      <c r="G11" s="600">
        <f t="shared" si="0"/>
        <v>0</v>
      </c>
      <c r="I11" s="459"/>
      <c r="K11" s="459"/>
    </row>
    <row r="12" spans="1:11" ht="23.25">
      <c r="A12" s="597" t="s">
        <v>393</v>
      </c>
      <c r="B12" s="598">
        <v>0</v>
      </c>
      <c r="C12" s="598">
        <v>0</v>
      </c>
      <c r="D12" s="598">
        <v>0</v>
      </c>
      <c r="E12" s="598">
        <v>0</v>
      </c>
      <c r="F12" s="599">
        <f t="shared" si="1"/>
        <v>0</v>
      </c>
      <c r="G12" s="600">
        <f t="shared" si="0"/>
        <v>0</v>
      </c>
      <c r="I12" s="459"/>
      <c r="K12" s="459"/>
    </row>
    <row r="13" spans="1:11" ht="23.25">
      <c r="A13" s="597" t="s">
        <v>393</v>
      </c>
      <c r="B13" s="598">
        <v>0</v>
      </c>
      <c r="C13" s="598">
        <v>0</v>
      </c>
      <c r="D13" s="598">
        <v>0</v>
      </c>
      <c r="E13" s="598">
        <v>0</v>
      </c>
      <c r="F13" s="599">
        <f t="shared" si="1"/>
        <v>0</v>
      </c>
      <c r="G13" s="600">
        <f t="shared" si="0"/>
        <v>0</v>
      </c>
      <c r="I13" s="459"/>
      <c r="K13" s="459"/>
    </row>
    <row r="14" spans="1:11" ht="23.25">
      <c r="A14" s="597" t="s">
        <v>394</v>
      </c>
      <c r="B14" s="602">
        <v>0</v>
      </c>
      <c r="C14" s="602">
        <v>0</v>
      </c>
      <c r="D14" s="602">
        <v>0</v>
      </c>
      <c r="E14" s="602">
        <v>0</v>
      </c>
      <c r="F14" s="599">
        <f t="shared" si="1"/>
        <v>0</v>
      </c>
      <c r="G14" s="600">
        <f t="shared" si="0"/>
        <v>0</v>
      </c>
      <c r="I14" s="459"/>
      <c r="K14" s="459"/>
    </row>
    <row r="15" spans="1:11" ht="23.25">
      <c r="A15" s="597" t="s">
        <v>395</v>
      </c>
      <c r="B15" s="603">
        <v>0</v>
      </c>
      <c r="C15" s="601">
        <v>0</v>
      </c>
      <c r="D15" s="602">
        <v>0</v>
      </c>
      <c r="E15" s="601">
        <v>0</v>
      </c>
      <c r="F15" s="599">
        <f t="shared" si="1"/>
        <v>0</v>
      </c>
      <c r="G15" s="600">
        <f t="shared" si="0"/>
        <v>0</v>
      </c>
      <c r="I15" s="459"/>
      <c r="K15" s="459"/>
    </row>
    <row r="16" spans="1:11" ht="23.25">
      <c r="A16" s="597" t="s">
        <v>389</v>
      </c>
      <c r="B16" s="598">
        <v>0</v>
      </c>
      <c r="C16" s="601">
        <v>0</v>
      </c>
      <c r="D16" s="598">
        <v>0</v>
      </c>
      <c r="E16" s="601">
        <v>0</v>
      </c>
      <c r="F16" s="599">
        <f t="shared" si="1"/>
        <v>0</v>
      </c>
      <c r="G16" s="600">
        <f t="shared" si="0"/>
        <v>0</v>
      </c>
      <c r="I16" s="459"/>
      <c r="K16" s="459"/>
    </row>
    <row r="17" spans="1:11" ht="23.25">
      <c r="A17" s="597" t="s">
        <v>395</v>
      </c>
      <c r="B17" s="602">
        <v>0</v>
      </c>
      <c r="C17" s="598">
        <v>0</v>
      </c>
      <c r="D17" s="598">
        <v>0</v>
      </c>
      <c r="E17" s="601">
        <v>0</v>
      </c>
      <c r="F17" s="599">
        <f t="shared" si="1"/>
        <v>0</v>
      </c>
      <c r="G17" s="600">
        <f t="shared" si="0"/>
        <v>0</v>
      </c>
      <c r="I17" s="459"/>
      <c r="K17" s="459"/>
    </row>
    <row r="18" spans="1:11" ht="23.25">
      <c r="A18" s="597" t="s">
        <v>388</v>
      </c>
      <c r="B18" s="598">
        <v>0</v>
      </c>
      <c r="C18" s="598">
        <v>0</v>
      </c>
      <c r="D18" s="602">
        <v>0</v>
      </c>
      <c r="E18" s="601">
        <v>0</v>
      </c>
      <c r="F18" s="599">
        <f t="shared" si="1"/>
        <v>0</v>
      </c>
      <c r="G18" s="600">
        <f t="shared" si="0"/>
        <v>0</v>
      </c>
      <c r="I18" s="459"/>
      <c r="K18" s="459"/>
    </row>
    <row r="19" spans="1:11" ht="23.25">
      <c r="A19" s="597" t="s">
        <v>396</v>
      </c>
      <c r="B19" s="598">
        <v>0</v>
      </c>
      <c r="C19" s="598">
        <v>0</v>
      </c>
      <c r="D19" s="603">
        <v>0</v>
      </c>
      <c r="E19" s="601">
        <v>0</v>
      </c>
      <c r="F19" s="599">
        <f t="shared" si="1"/>
        <v>0</v>
      </c>
      <c r="G19" s="600">
        <f t="shared" si="0"/>
        <v>0</v>
      </c>
      <c r="I19" s="459"/>
      <c r="K19" s="459"/>
    </row>
    <row r="20" spans="1:11" ht="23.25">
      <c r="A20" s="604" t="s">
        <v>455</v>
      </c>
      <c r="B20" s="605">
        <v>0</v>
      </c>
      <c r="C20" s="598">
        <v>0</v>
      </c>
      <c r="D20" s="598">
        <v>0</v>
      </c>
      <c r="E20" s="606">
        <v>0</v>
      </c>
      <c r="F20" s="607"/>
      <c r="G20" s="608"/>
      <c r="I20" s="459"/>
      <c r="K20" s="459"/>
    </row>
    <row r="21" spans="1:7" ht="24" thickBot="1">
      <c r="A21" s="604"/>
      <c r="B21" s="605"/>
      <c r="C21" s="598"/>
      <c r="D21" s="598"/>
      <c r="E21" s="609"/>
      <c r="F21" s="610"/>
      <c r="G21" s="608"/>
    </row>
    <row r="22" spans="1:7" ht="24.75" thickBot="1" thickTop="1">
      <c r="A22" s="611" t="s">
        <v>110</v>
      </c>
      <c r="B22" s="612">
        <f>SUM(B3:B21)</f>
        <v>25747485.96</v>
      </c>
      <c r="C22" s="612">
        <f>SUM(C3:C21)</f>
        <v>0</v>
      </c>
      <c r="D22" s="612">
        <f>SUM(D3:D21)</f>
        <v>-15000000</v>
      </c>
      <c r="E22" s="612">
        <f>SUM(E3:E21)</f>
        <v>52564.44</v>
      </c>
      <c r="F22" s="613">
        <f>SUM(F3:F21)</f>
        <v>10800050.4</v>
      </c>
      <c r="G22" s="614">
        <f>F22/F$22</f>
        <v>1</v>
      </c>
    </row>
    <row r="23" ht="24" thickTop="1"/>
  </sheetData>
  <sheetProtection/>
  <printOptions/>
  <pageMargins left="0.7" right="0.7" top="0.75" bottom="0.75" header="0.3" footer="0.3"/>
  <pageSetup horizontalDpi="600" verticalDpi="600" orientation="landscape" paperSize="9" scale="36" r:id="rId1"/>
</worksheet>
</file>

<file path=xl/worksheets/sheet3.xml><?xml version="1.0" encoding="utf-8"?>
<worksheet xmlns="http://schemas.openxmlformats.org/spreadsheetml/2006/main" xmlns:r="http://schemas.openxmlformats.org/officeDocument/2006/relationships">
  <sheetPr>
    <pageSetUpPr fitToPage="1"/>
  </sheetPr>
  <dimension ref="A1:G44"/>
  <sheetViews>
    <sheetView view="pageBreakPreview" zoomScale="60" zoomScalePageLayoutView="0" workbookViewId="0" topLeftCell="A10">
      <selection activeCell="E29" sqref="E29:F29"/>
    </sheetView>
  </sheetViews>
  <sheetFormatPr defaultColWidth="9.140625" defaultRowHeight="12.75"/>
  <cols>
    <col min="1" max="1" width="69.00390625" style="517" bestFit="1" customWidth="1"/>
    <col min="2" max="3" width="9.140625" style="517" customWidth="1"/>
    <col min="4" max="4" width="31.140625" style="517" bestFit="1" customWidth="1"/>
    <col min="5" max="5" width="15.140625" style="517" customWidth="1"/>
    <col min="6" max="6" width="14.57421875" style="518" customWidth="1"/>
    <col min="7" max="7" width="24.421875" style="518" customWidth="1"/>
    <col min="8" max="16384" width="9.140625" style="517" customWidth="1"/>
  </cols>
  <sheetData>
    <row r="1" ht="21" thickBot="1">
      <c r="G1" s="519" t="s">
        <v>437</v>
      </c>
    </row>
    <row r="2" spans="1:7" ht="21" thickTop="1">
      <c r="A2" s="800" t="s">
        <v>330</v>
      </c>
      <c r="B2" s="801"/>
      <c r="C2" s="801"/>
      <c r="D2" s="801"/>
      <c r="E2" s="801"/>
      <c r="F2" s="801"/>
      <c r="G2" s="802"/>
    </row>
    <row r="3" spans="1:7" ht="20.25">
      <c r="A3" s="803">
        <v>41333</v>
      </c>
      <c r="B3" s="804"/>
      <c r="C3" s="804"/>
      <c r="D3" s="804"/>
      <c r="E3" s="804"/>
      <c r="F3" s="804"/>
      <c r="G3" s="805"/>
    </row>
    <row r="4" spans="1:7" ht="20.25">
      <c r="A4" s="806" t="s">
        <v>30</v>
      </c>
      <c r="B4" s="807"/>
      <c r="C4" s="807"/>
      <c r="D4" s="807"/>
      <c r="E4" s="807"/>
      <c r="F4" s="807"/>
      <c r="G4" s="808"/>
    </row>
    <row r="5" spans="1:7" ht="20.25">
      <c r="A5" s="806" t="s">
        <v>31</v>
      </c>
      <c r="B5" s="807"/>
      <c r="C5" s="807"/>
      <c r="D5" s="807"/>
      <c r="E5" s="807"/>
      <c r="F5" s="807"/>
      <c r="G5" s="808"/>
    </row>
    <row r="6" spans="1:7" ht="20.25">
      <c r="A6" s="521"/>
      <c r="B6" s="522"/>
      <c r="C6" s="522"/>
      <c r="D6" s="522"/>
      <c r="E6" s="523"/>
      <c r="F6" s="523"/>
      <c r="G6" s="524"/>
    </row>
    <row r="7" spans="1:7" ht="20.25">
      <c r="A7" s="525" t="s">
        <v>32</v>
      </c>
      <c r="B7" s="520"/>
      <c r="C7" s="520"/>
      <c r="D7" s="526">
        <v>41306</v>
      </c>
      <c r="E7" s="527"/>
      <c r="F7" s="527"/>
      <c r="G7" s="528">
        <v>8592657.69</v>
      </c>
    </row>
    <row r="8" spans="1:7" ht="20.25">
      <c r="A8" s="525"/>
      <c r="B8" s="520"/>
      <c r="C8" s="520"/>
      <c r="D8" s="526"/>
      <c r="E8" s="527"/>
      <c r="F8" s="527"/>
      <c r="G8" s="528"/>
    </row>
    <row r="9" spans="1:7" ht="20.25">
      <c r="A9" s="525" t="s">
        <v>33</v>
      </c>
      <c r="B9" s="529"/>
      <c r="C9" s="529"/>
      <c r="D9" s="529"/>
      <c r="E9" s="527"/>
      <c r="F9" s="527"/>
      <c r="G9" s="528">
        <v>35241373.42</v>
      </c>
    </row>
    <row r="10" spans="1:7" ht="20.25">
      <c r="A10" s="521"/>
      <c r="B10" s="522"/>
      <c r="C10" s="522"/>
      <c r="D10" s="522"/>
      <c r="E10" s="523"/>
      <c r="F10" s="523"/>
      <c r="G10" s="524"/>
    </row>
    <row r="11" spans="1:7" ht="20.25">
      <c r="A11" s="795" t="s">
        <v>34</v>
      </c>
      <c r="B11" s="796"/>
      <c r="C11" s="796"/>
      <c r="D11" s="797"/>
      <c r="E11" s="798">
        <v>0</v>
      </c>
      <c r="F11" s="799"/>
      <c r="G11" s="524"/>
    </row>
    <row r="12" spans="1:7" ht="20.25">
      <c r="A12" s="795" t="s">
        <v>35</v>
      </c>
      <c r="B12" s="796"/>
      <c r="C12" s="796"/>
      <c r="D12" s="797"/>
      <c r="E12" s="798">
        <v>75077.96</v>
      </c>
      <c r="F12" s="799"/>
      <c r="G12" s="524"/>
    </row>
    <row r="13" spans="1:7" ht="20.25">
      <c r="A13" s="795" t="s">
        <v>36</v>
      </c>
      <c r="B13" s="796"/>
      <c r="C13" s="796"/>
      <c r="D13" s="797"/>
      <c r="E13" s="798">
        <v>77.2</v>
      </c>
      <c r="F13" s="799"/>
      <c r="G13" s="524"/>
    </row>
    <row r="14" spans="1:7" ht="20.25">
      <c r="A14" s="795" t="s">
        <v>37</v>
      </c>
      <c r="B14" s="796"/>
      <c r="C14" s="796"/>
      <c r="D14" s="797"/>
      <c r="E14" s="798">
        <v>15000000</v>
      </c>
      <c r="F14" s="799"/>
      <c r="G14" s="524"/>
    </row>
    <row r="15" spans="1:7" ht="20.25">
      <c r="A15" s="795" t="s">
        <v>38</v>
      </c>
      <c r="B15" s="796"/>
      <c r="C15" s="796"/>
      <c r="D15" s="797"/>
      <c r="E15" s="798">
        <v>465729.55</v>
      </c>
      <c r="F15" s="799"/>
      <c r="G15" s="524"/>
    </row>
    <row r="16" spans="1:7" ht="20.25">
      <c r="A16" s="795" t="s">
        <v>39</v>
      </c>
      <c r="B16" s="796"/>
      <c r="C16" s="796"/>
      <c r="D16" s="797"/>
      <c r="E16" s="798">
        <v>689658</v>
      </c>
      <c r="F16" s="799"/>
      <c r="G16" s="524"/>
    </row>
    <row r="17" spans="1:7" ht="20.25">
      <c r="A17" s="795" t="s">
        <v>40</v>
      </c>
      <c r="B17" s="796"/>
      <c r="C17" s="796"/>
      <c r="D17" s="797"/>
      <c r="E17" s="798">
        <v>18991605.28</v>
      </c>
      <c r="F17" s="799"/>
      <c r="G17" s="524"/>
    </row>
    <row r="18" spans="1:7" ht="20.25">
      <c r="A18" s="795" t="s">
        <v>41</v>
      </c>
      <c r="B18" s="796"/>
      <c r="C18" s="796"/>
      <c r="D18" s="797"/>
      <c r="E18" s="798">
        <v>19315.43</v>
      </c>
      <c r="F18" s="799"/>
      <c r="G18" s="524"/>
    </row>
    <row r="19" spans="1:7" ht="20.25">
      <c r="A19" s="795" t="s">
        <v>56</v>
      </c>
      <c r="B19" s="796"/>
      <c r="C19" s="796"/>
      <c r="D19" s="797"/>
      <c r="E19" s="798">
        <v>0</v>
      </c>
      <c r="F19" s="799"/>
      <c r="G19" s="524"/>
    </row>
    <row r="20" spans="1:7" ht="20.25">
      <c r="A20" s="795" t="s">
        <v>42</v>
      </c>
      <c r="B20" s="796"/>
      <c r="C20" s="796"/>
      <c r="D20" s="797"/>
      <c r="E20" s="798">
        <v>0</v>
      </c>
      <c r="F20" s="799"/>
      <c r="G20" s="524"/>
    </row>
    <row r="21" spans="1:7" ht="20.25">
      <c r="A21" s="521"/>
      <c r="B21" s="522"/>
      <c r="C21" s="522"/>
      <c r="D21" s="522"/>
      <c r="E21" s="523"/>
      <c r="F21" s="523"/>
      <c r="G21" s="524"/>
    </row>
    <row r="22" spans="1:7" ht="20.25">
      <c r="A22" s="525" t="s">
        <v>43</v>
      </c>
      <c r="B22" s="529"/>
      <c r="C22" s="529"/>
      <c r="D22" s="529"/>
      <c r="E22" s="527"/>
      <c r="F22" s="527"/>
      <c r="G22" s="528">
        <v>-40050552.99</v>
      </c>
    </row>
    <row r="23" spans="1:7" ht="20.25">
      <c r="A23" s="521"/>
      <c r="B23" s="522"/>
      <c r="C23" s="522"/>
      <c r="D23" s="522"/>
      <c r="E23" s="523"/>
      <c r="F23" s="523"/>
      <c r="G23" s="524"/>
    </row>
    <row r="24" spans="1:7" ht="20.25">
      <c r="A24" s="795" t="s">
        <v>44</v>
      </c>
      <c r="B24" s="796"/>
      <c r="C24" s="796"/>
      <c r="D24" s="797"/>
      <c r="E24" s="798">
        <v>-1500141.21</v>
      </c>
      <c r="F24" s="799"/>
      <c r="G24" s="524"/>
    </row>
    <row r="25" spans="1:7" ht="20.25">
      <c r="A25" s="795" t="s">
        <v>45</v>
      </c>
      <c r="B25" s="796"/>
      <c r="C25" s="796"/>
      <c r="D25" s="797"/>
      <c r="E25" s="798">
        <v>-21585774.81</v>
      </c>
      <c r="F25" s="799"/>
      <c r="G25" s="524"/>
    </row>
    <row r="26" spans="1:7" ht="20.25">
      <c r="A26" s="795" t="s">
        <v>46</v>
      </c>
      <c r="B26" s="796"/>
      <c r="C26" s="796"/>
      <c r="D26" s="797"/>
      <c r="E26" s="798">
        <v>-16886205.48</v>
      </c>
      <c r="F26" s="799"/>
      <c r="G26" s="524"/>
    </row>
    <row r="27" spans="1:7" ht="20.25">
      <c r="A27" s="795" t="s">
        <v>47</v>
      </c>
      <c r="B27" s="796"/>
      <c r="C27" s="796"/>
      <c r="D27" s="797"/>
      <c r="E27" s="798">
        <v>0</v>
      </c>
      <c r="F27" s="799"/>
      <c r="G27" s="524"/>
    </row>
    <row r="28" spans="1:7" ht="20.25">
      <c r="A28" s="795" t="s">
        <v>458</v>
      </c>
      <c r="B28" s="796"/>
      <c r="C28" s="796"/>
      <c r="D28" s="797"/>
      <c r="E28" s="798">
        <v>0</v>
      </c>
      <c r="F28" s="799"/>
      <c r="G28" s="524"/>
    </row>
    <row r="29" spans="1:7" ht="20.25">
      <c r="A29" s="795" t="s">
        <v>48</v>
      </c>
      <c r="B29" s="796"/>
      <c r="C29" s="796"/>
      <c r="D29" s="797"/>
      <c r="E29" s="798">
        <v>-78431.49</v>
      </c>
      <c r="F29" s="799"/>
      <c r="G29" s="524"/>
    </row>
    <row r="30" spans="1:7" ht="21" thickBot="1">
      <c r="A30" s="521"/>
      <c r="B30" s="522"/>
      <c r="C30" s="522"/>
      <c r="D30" s="522"/>
      <c r="E30" s="523"/>
      <c r="F30" s="523"/>
      <c r="G30" s="524"/>
    </row>
    <row r="31" spans="1:7" ht="21.75" thickBot="1" thickTop="1">
      <c r="A31" s="530" t="s">
        <v>49</v>
      </c>
      <c r="B31" s="531"/>
      <c r="C31" s="531"/>
      <c r="D31" s="532">
        <v>41333</v>
      </c>
      <c r="E31" s="533"/>
      <c r="F31" s="533"/>
      <c r="G31" s="534">
        <v>3783478.12</v>
      </c>
    </row>
    <row r="32" spans="1:7" ht="21" thickTop="1">
      <c r="A32" s="521"/>
      <c r="B32" s="522"/>
      <c r="C32" s="522"/>
      <c r="D32" s="522"/>
      <c r="E32" s="523"/>
      <c r="F32" s="523"/>
      <c r="G32" s="524"/>
    </row>
    <row r="33" spans="1:7" ht="20.25">
      <c r="A33" s="795" t="s">
        <v>50</v>
      </c>
      <c r="B33" s="796"/>
      <c r="C33" s="796"/>
      <c r="D33" s="797"/>
      <c r="E33" s="798">
        <v>28511.39</v>
      </c>
      <c r="F33" s="799"/>
      <c r="G33" s="524"/>
    </row>
    <row r="34" spans="1:7" ht="20.25">
      <c r="A34" s="795" t="s">
        <v>51</v>
      </c>
      <c r="B34" s="796"/>
      <c r="C34" s="796"/>
      <c r="D34" s="797"/>
      <c r="E34" s="798">
        <f>G34</f>
        <v>0</v>
      </c>
      <c r="F34" s="799"/>
      <c r="G34" s="524"/>
    </row>
    <row r="35" spans="1:7" ht="20.25">
      <c r="A35" s="521"/>
      <c r="B35" s="522"/>
      <c r="C35" s="522"/>
      <c r="D35" s="522"/>
      <c r="E35" s="535"/>
      <c r="F35" s="535"/>
      <c r="G35" s="524"/>
    </row>
    <row r="36" spans="1:7" ht="20.25">
      <c r="A36" s="525" t="s">
        <v>52</v>
      </c>
      <c r="B36" s="520"/>
      <c r="C36" s="520"/>
      <c r="D36" s="529"/>
      <c r="E36" s="527"/>
      <c r="F36" s="527"/>
      <c r="G36" s="528">
        <v>3811989.51</v>
      </c>
    </row>
    <row r="37" spans="1:7" ht="20.25">
      <c r="A37" s="521"/>
      <c r="B37" s="522"/>
      <c r="C37" s="522"/>
      <c r="D37" s="522"/>
      <c r="E37" s="523"/>
      <c r="F37" s="523"/>
      <c r="G37" s="524"/>
    </row>
    <row r="38" spans="1:7" ht="20.25">
      <c r="A38" s="795" t="s">
        <v>240</v>
      </c>
      <c r="B38" s="796"/>
      <c r="C38" s="796"/>
      <c r="D38" s="797"/>
      <c r="E38" s="798"/>
      <c r="F38" s="799"/>
      <c r="G38" s="536">
        <v>57508.55</v>
      </c>
    </row>
    <row r="39" spans="1:7" ht="20.25">
      <c r="A39" s="795" t="s">
        <v>241</v>
      </c>
      <c r="B39" s="796"/>
      <c r="C39" s="796"/>
      <c r="D39" s="797"/>
      <c r="E39" s="798"/>
      <c r="F39" s="799"/>
      <c r="G39" s="536">
        <v>-24023.36</v>
      </c>
    </row>
    <row r="40" spans="1:7" ht="20.25">
      <c r="A40" s="795" t="s">
        <v>292</v>
      </c>
      <c r="B40" s="796"/>
      <c r="C40" s="796"/>
      <c r="D40" s="797"/>
      <c r="E40" s="798"/>
      <c r="F40" s="799"/>
      <c r="G40" s="536">
        <v>0</v>
      </c>
    </row>
    <row r="41" spans="1:7" ht="20.25">
      <c r="A41" s="795" t="s">
        <v>242</v>
      </c>
      <c r="B41" s="796"/>
      <c r="C41" s="796"/>
      <c r="D41" s="797"/>
      <c r="E41" s="798"/>
      <c r="F41" s="799"/>
      <c r="G41" s="536">
        <v>122135.29</v>
      </c>
    </row>
    <row r="42" spans="1:7" ht="21" thickBot="1">
      <c r="A42" s="537"/>
      <c r="B42" s="538"/>
      <c r="C42" s="538"/>
      <c r="D42" s="538"/>
      <c r="E42" s="539"/>
      <c r="F42" s="539"/>
      <c r="G42" s="540"/>
    </row>
    <row r="43" spans="1:7" ht="21" thickTop="1">
      <c r="A43" s="541" t="s">
        <v>53</v>
      </c>
      <c r="B43" s="542"/>
      <c r="C43" s="542"/>
      <c r="D43" s="543">
        <v>41333</v>
      </c>
      <c r="E43" s="544"/>
      <c r="F43" s="544"/>
      <c r="G43" s="545">
        <v>3967609.99</v>
      </c>
    </row>
    <row r="44" spans="1:7" ht="21" thickBot="1">
      <c r="A44" s="546"/>
      <c r="B44" s="547"/>
      <c r="C44" s="547"/>
      <c r="D44" s="548"/>
      <c r="E44" s="549"/>
      <c r="F44" s="550"/>
      <c r="G44" s="551"/>
    </row>
    <row r="45" ht="21" thickTop="1"/>
  </sheetData>
  <sheetProtection/>
  <mergeCells count="48">
    <mergeCell ref="A41:D41"/>
    <mergeCell ref="A40:D40"/>
    <mergeCell ref="A39:D39"/>
    <mergeCell ref="A38:D38"/>
    <mergeCell ref="E41:F41"/>
    <mergeCell ref="E40:F40"/>
    <mergeCell ref="E39:F39"/>
    <mergeCell ref="E38:F38"/>
    <mergeCell ref="E18:F18"/>
    <mergeCell ref="E17:F17"/>
    <mergeCell ref="A17:D17"/>
    <mergeCell ref="A20:D20"/>
    <mergeCell ref="A19:D19"/>
    <mergeCell ref="A18:D18"/>
    <mergeCell ref="E20:F20"/>
    <mergeCell ref="E19:F19"/>
    <mergeCell ref="A33:D33"/>
    <mergeCell ref="A34:D34"/>
    <mergeCell ref="E34:F34"/>
    <mergeCell ref="E33:F33"/>
    <mergeCell ref="A29:D29"/>
    <mergeCell ref="E24:F24"/>
    <mergeCell ref="A24:D24"/>
    <mergeCell ref="E29:F29"/>
    <mergeCell ref="E28:F28"/>
    <mergeCell ref="A28:D28"/>
    <mergeCell ref="A27:D27"/>
    <mergeCell ref="E25:F25"/>
    <mergeCell ref="A25:D25"/>
    <mergeCell ref="E26:F26"/>
    <mergeCell ref="A26:D26"/>
    <mergeCell ref="E27:F27"/>
    <mergeCell ref="A2:G2"/>
    <mergeCell ref="A3:G3"/>
    <mergeCell ref="A4:G4"/>
    <mergeCell ref="A5:G5"/>
    <mergeCell ref="A13:D13"/>
    <mergeCell ref="A12:D12"/>
    <mergeCell ref="A11:D11"/>
    <mergeCell ref="E11:F11"/>
    <mergeCell ref="E12:F12"/>
    <mergeCell ref="A16:D16"/>
    <mergeCell ref="A15:D15"/>
    <mergeCell ref="A14:D14"/>
    <mergeCell ref="E13:F13"/>
    <mergeCell ref="E14:F14"/>
    <mergeCell ref="E16:F16"/>
    <mergeCell ref="E15:F15"/>
  </mergeCells>
  <printOptions/>
  <pageMargins left="0.7480314960629921" right="0.7480314960629921" top="0.984251968503937" bottom="0.984251968503937" header="0.5118110236220472" footer="0.5118110236220472"/>
  <pageSetup fitToHeight="1" fitToWidth="1" horizontalDpi="600" verticalDpi="600" orientation="portrait" paperSize="9" scale="51" r:id="rId3"/>
  <legacyDrawing r:id="rId2"/>
</worksheet>
</file>

<file path=xl/worksheets/sheet4.xml><?xml version="1.0" encoding="utf-8"?>
<worksheet xmlns="http://schemas.openxmlformats.org/spreadsheetml/2006/main" xmlns:r="http://schemas.openxmlformats.org/officeDocument/2006/relationships">
  <dimension ref="A1:D31"/>
  <sheetViews>
    <sheetView view="pageBreakPreview" zoomScale="60" zoomScaleNormal="90" zoomScalePageLayoutView="0" workbookViewId="0" topLeftCell="A1">
      <selection activeCell="C18" sqref="C18"/>
    </sheetView>
  </sheetViews>
  <sheetFormatPr defaultColWidth="9.140625" defaultRowHeight="12.75"/>
  <cols>
    <col min="1" max="1" width="77.8515625" style="552" bestFit="1" customWidth="1"/>
    <col min="2" max="2" width="33.00390625" style="552" customWidth="1"/>
    <col min="3" max="3" width="28.421875" style="552" bestFit="1" customWidth="1"/>
    <col min="4" max="4" width="30.28125" style="552" bestFit="1" customWidth="1"/>
    <col min="5" max="16384" width="9.140625" style="552" customWidth="1"/>
  </cols>
  <sheetData>
    <row r="1" spans="3:4" ht="27.75" customHeight="1" thickBot="1">
      <c r="C1" s="562"/>
      <c r="D1" s="562" t="s">
        <v>438</v>
      </c>
    </row>
    <row r="2" spans="1:4" ht="24" thickTop="1">
      <c r="A2" s="809" t="s">
        <v>330</v>
      </c>
      <c r="B2" s="810"/>
      <c r="C2" s="811"/>
      <c r="D2" s="812"/>
    </row>
    <row r="3" spans="1:4" ht="23.25">
      <c r="A3" s="813">
        <v>41333</v>
      </c>
      <c r="B3" s="814"/>
      <c r="C3" s="814"/>
      <c r="D3" s="815"/>
    </row>
    <row r="4" spans="1:4" ht="23.25">
      <c r="A4" s="816" t="s">
        <v>54</v>
      </c>
      <c r="B4" s="817"/>
      <c r="C4" s="817"/>
      <c r="D4" s="818"/>
    </row>
    <row r="5" spans="1:4" ht="23.25">
      <c r="A5" s="816" t="s">
        <v>55</v>
      </c>
      <c r="B5" s="817"/>
      <c r="C5" s="817"/>
      <c r="D5" s="818"/>
    </row>
    <row r="6" spans="1:4" ht="23.25">
      <c r="A6" s="553"/>
      <c r="B6" s="554"/>
      <c r="D6" s="563"/>
    </row>
    <row r="7" spans="1:4" ht="18.75" customHeight="1">
      <c r="A7" s="555" t="s">
        <v>331</v>
      </c>
      <c r="B7" s="564">
        <v>41306</v>
      </c>
      <c r="C7" s="565"/>
      <c r="D7" s="566">
        <v>18991605.28</v>
      </c>
    </row>
    <row r="8" spans="1:4" ht="23.25">
      <c r="A8" s="553"/>
      <c r="B8" s="554"/>
      <c r="C8" s="565"/>
      <c r="D8" s="567"/>
    </row>
    <row r="9" spans="1:4" ht="23.25">
      <c r="A9" s="568" t="s">
        <v>33</v>
      </c>
      <c r="B9" s="556"/>
      <c r="C9" s="569"/>
      <c r="D9" s="570">
        <v>17046869.37</v>
      </c>
    </row>
    <row r="10" spans="1:4" ht="23.25">
      <c r="A10" s="553"/>
      <c r="B10" s="554"/>
      <c r="C10" s="565"/>
      <c r="D10" s="567"/>
    </row>
    <row r="11" spans="1:4" ht="23.25">
      <c r="A11" s="571" t="s">
        <v>56</v>
      </c>
      <c r="B11" s="572"/>
      <c r="C11" s="573">
        <v>17008579.66</v>
      </c>
      <c r="D11" s="567"/>
    </row>
    <row r="12" spans="1:4" ht="23.25">
      <c r="A12" s="571" t="s">
        <v>41</v>
      </c>
      <c r="B12" s="572"/>
      <c r="C12" s="573">
        <v>41277.71</v>
      </c>
      <c r="D12" s="567"/>
    </row>
    <row r="13" spans="1:4" ht="23.25">
      <c r="A13" s="571" t="s">
        <v>57</v>
      </c>
      <c r="B13" s="572"/>
      <c r="C13" s="573">
        <v>-2988</v>
      </c>
      <c r="D13" s="574" t="s">
        <v>58</v>
      </c>
    </row>
    <row r="14" spans="1:4" ht="23.25">
      <c r="A14" s="553"/>
      <c r="B14" s="554"/>
      <c r="C14" s="565"/>
      <c r="D14" s="567"/>
    </row>
    <row r="15" spans="1:4" ht="23.25">
      <c r="A15" s="568" t="s">
        <v>43</v>
      </c>
      <c r="B15" s="556"/>
      <c r="C15" s="569"/>
      <c r="D15" s="570">
        <v>-19079338.43</v>
      </c>
    </row>
    <row r="16" spans="1:4" ht="23.25">
      <c r="A16" s="553"/>
      <c r="B16" s="554"/>
      <c r="C16" s="565"/>
      <c r="D16" s="567"/>
    </row>
    <row r="17" spans="1:4" ht="23.25">
      <c r="A17" s="571" t="s">
        <v>59</v>
      </c>
      <c r="B17" s="572"/>
      <c r="C17" s="573">
        <v>-18991605.28</v>
      </c>
      <c r="D17" s="567"/>
    </row>
    <row r="18" spans="1:4" ht="23.25">
      <c r="A18" s="571" t="s">
        <v>60</v>
      </c>
      <c r="B18" s="572"/>
      <c r="C18" s="573">
        <v>-87733.15</v>
      </c>
      <c r="D18" s="567"/>
    </row>
    <row r="19" spans="1:4" ht="23.25">
      <c r="A19" s="571" t="s">
        <v>317</v>
      </c>
      <c r="B19" s="572"/>
      <c r="C19" s="573">
        <v>0</v>
      </c>
      <c r="D19" s="567"/>
    </row>
    <row r="20" spans="1:4" ht="24" thickBot="1">
      <c r="A20" s="553"/>
      <c r="B20" s="554"/>
      <c r="C20" s="558"/>
      <c r="D20" s="567"/>
    </row>
    <row r="21" spans="1:4" ht="28.5" customHeight="1" thickBot="1" thickTop="1">
      <c r="A21" s="557" t="s">
        <v>332</v>
      </c>
      <c r="B21" s="575">
        <v>41333</v>
      </c>
      <c r="C21" s="576"/>
      <c r="D21" s="577">
        <v>16959136.22</v>
      </c>
    </row>
    <row r="22" spans="1:4" ht="24" thickTop="1">
      <c r="A22" s="553"/>
      <c r="B22" s="554"/>
      <c r="C22" s="565"/>
      <c r="D22" s="567"/>
    </row>
    <row r="23" spans="1:4" ht="23.25">
      <c r="A23" s="553"/>
      <c r="B23" s="554"/>
      <c r="C23" s="565"/>
      <c r="D23" s="567"/>
    </row>
    <row r="24" spans="1:4" ht="23.25">
      <c r="A24" s="555" t="s">
        <v>52</v>
      </c>
      <c r="B24" s="554"/>
      <c r="C24" s="565"/>
      <c r="D24" s="578"/>
    </row>
    <row r="25" spans="1:4" ht="23.25">
      <c r="A25" s="553"/>
      <c r="B25" s="554"/>
      <c r="C25" s="565"/>
      <c r="D25" s="567"/>
    </row>
    <row r="26" spans="1:4" ht="23.25">
      <c r="A26" s="553"/>
      <c r="B26" s="554"/>
      <c r="C26" s="565"/>
      <c r="D26" s="567"/>
    </row>
    <row r="27" spans="1:4" ht="23.25">
      <c r="A27" s="571" t="s">
        <v>240</v>
      </c>
      <c r="B27" s="572"/>
      <c r="C27" s="579"/>
      <c r="D27" s="580">
        <v>0</v>
      </c>
    </row>
    <row r="28" spans="1:4" ht="23.25">
      <c r="A28" s="571" t="s">
        <v>241</v>
      </c>
      <c r="B28" s="572"/>
      <c r="C28" s="579"/>
      <c r="D28" s="580">
        <v>0</v>
      </c>
    </row>
    <row r="29" spans="1:4" ht="23.25">
      <c r="A29" s="571" t="s">
        <v>242</v>
      </c>
      <c r="B29" s="572"/>
      <c r="C29" s="579"/>
      <c r="D29" s="580">
        <v>0</v>
      </c>
    </row>
    <row r="30" spans="1:4" ht="24" thickBot="1">
      <c r="A30" s="559"/>
      <c r="B30" s="560"/>
      <c r="C30" s="561"/>
      <c r="D30" s="581"/>
    </row>
    <row r="31" spans="1:4" ht="33" customHeight="1" thickBot="1" thickTop="1">
      <c r="A31" s="582" t="s">
        <v>333</v>
      </c>
      <c r="B31" s="583">
        <v>41333</v>
      </c>
      <c r="C31" s="584"/>
      <c r="D31" s="585">
        <v>16959136.22</v>
      </c>
    </row>
    <row r="32" ht="24" thickTop="1"/>
  </sheetData>
  <sheetProtection/>
  <mergeCells count="4">
    <mergeCell ref="A2:D2"/>
    <mergeCell ref="A3:D3"/>
    <mergeCell ref="A4:D4"/>
    <mergeCell ref="A5:D5"/>
  </mergeCells>
  <printOptions/>
  <pageMargins left="0.7480314960629921" right="0.7480314960629921" top="0.984251968503937" bottom="0.984251968503937" header="0.5118110236220472" footer="0.5118110236220472"/>
  <pageSetup horizontalDpi="600" verticalDpi="600" orientation="portrait" paperSize="9" scale="52"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27"/>
  <sheetViews>
    <sheetView view="pageBreakPreview" zoomScale="60" zoomScaleNormal="85" zoomScalePageLayoutView="0" workbookViewId="0" topLeftCell="A1">
      <selection activeCell="J24" sqref="J24"/>
    </sheetView>
  </sheetViews>
  <sheetFormatPr defaultColWidth="21.28125" defaultRowHeight="12.75"/>
  <cols>
    <col min="1" max="1" width="36.8515625" style="338" bestFit="1" customWidth="1"/>
    <col min="2" max="2" width="18.57421875" style="338" bestFit="1" customWidth="1"/>
    <col min="3" max="4" width="17.28125" style="338" bestFit="1" customWidth="1"/>
    <col min="5" max="5" width="18.28125" style="338" bestFit="1" customWidth="1"/>
    <col min="6" max="6" width="21.57421875" style="339" bestFit="1" customWidth="1"/>
    <col min="7" max="16384" width="21.28125" style="338" customWidth="1"/>
  </cols>
  <sheetData>
    <row r="1" spans="1:6" ht="18">
      <c r="A1" s="498" t="s">
        <v>358</v>
      </c>
      <c r="C1" s="410"/>
      <c r="D1" s="410"/>
      <c r="E1" s="410"/>
      <c r="F1" s="499" t="s">
        <v>439</v>
      </c>
    </row>
    <row r="2" spans="2:6" s="339" customFormat="1" ht="18.75" thickBot="1">
      <c r="B2" s="375"/>
      <c r="C2" s="500"/>
      <c r="D2" s="500"/>
      <c r="E2" s="500"/>
      <c r="F2" s="500"/>
    </row>
    <row r="3" spans="1:6" ht="18.75" thickBot="1">
      <c r="A3" s="408" t="s">
        <v>5</v>
      </c>
      <c r="B3" s="501" t="s">
        <v>0</v>
      </c>
      <c r="C3" s="502" t="s">
        <v>1</v>
      </c>
      <c r="D3" s="501" t="s">
        <v>2</v>
      </c>
      <c r="E3" s="502" t="s">
        <v>3</v>
      </c>
      <c r="F3" s="503" t="s">
        <v>4</v>
      </c>
    </row>
    <row r="4" spans="1:6" ht="18.75" thickBot="1">
      <c r="A4" s="504"/>
      <c r="B4" s="407" t="s">
        <v>6</v>
      </c>
      <c r="C4" s="407" t="s">
        <v>6</v>
      </c>
      <c r="D4" s="407" t="s">
        <v>6</v>
      </c>
      <c r="E4" s="407" t="s">
        <v>6</v>
      </c>
      <c r="F4" s="505" t="s">
        <v>6</v>
      </c>
    </row>
    <row r="5" spans="1:6" ht="18">
      <c r="A5" s="506" t="s">
        <v>84</v>
      </c>
      <c r="B5" s="625">
        <v>3819421</v>
      </c>
      <c r="C5" s="508">
        <v>0</v>
      </c>
      <c r="D5" s="508">
        <v>0</v>
      </c>
      <c r="E5" s="508">
        <v>0</v>
      </c>
      <c r="F5" s="509">
        <f>SUM(B5:E5)</f>
        <v>3819421</v>
      </c>
    </row>
    <row r="6" spans="1:6" ht="18">
      <c r="A6" s="506" t="s">
        <v>81</v>
      </c>
      <c r="B6" s="507">
        <v>0</v>
      </c>
      <c r="C6" s="507">
        <v>0</v>
      </c>
      <c r="D6" s="507">
        <v>0</v>
      </c>
      <c r="E6" s="507">
        <v>0</v>
      </c>
      <c r="F6" s="509">
        <f aca="true" t="shared" si="0" ref="F6:F15">SUM(B6:E6)</f>
        <v>0</v>
      </c>
    </row>
    <row r="7" spans="1:6" ht="18">
      <c r="A7" s="371" t="s">
        <v>362</v>
      </c>
      <c r="B7" s="507">
        <v>0</v>
      </c>
      <c r="C7" s="507">
        <v>0</v>
      </c>
      <c r="D7" s="507">
        <v>0</v>
      </c>
      <c r="E7" s="507">
        <v>0</v>
      </c>
      <c r="F7" s="509">
        <f t="shared" si="0"/>
        <v>0</v>
      </c>
    </row>
    <row r="8" spans="1:6" ht="18">
      <c r="A8" s="371" t="s">
        <v>359</v>
      </c>
      <c r="B8" s="507">
        <v>104323</v>
      </c>
      <c r="C8" s="507">
        <v>0</v>
      </c>
      <c r="D8" s="507">
        <v>0</v>
      </c>
      <c r="E8" s="507">
        <v>0</v>
      </c>
      <c r="F8" s="509">
        <f t="shared" si="0"/>
        <v>104323</v>
      </c>
    </row>
    <row r="9" spans="1:6" ht="18">
      <c r="A9" s="371" t="s">
        <v>360</v>
      </c>
      <c r="B9" s="507">
        <v>26761309.6</v>
      </c>
      <c r="C9" s="507">
        <v>0</v>
      </c>
      <c r="D9" s="507">
        <v>0</v>
      </c>
      <c r="E9" s="507">
        <v>0</v>
      </c>
      <c r="F9" s="509">
        <f t="shared" si="0"/>
        <v>26761309.6</v>
      </c>
    </row>
    <row r="10" spans="1:6" ht="18">
      <c r="A10" s="373" t="s">
        <v>361</v>
      </c>
      <c r="B10" s="507">
        <v>0</v>
      </c>
      <c r="C10" s="507"/>
      <c r="D10" s="507"/>
      <c r="E10" s="507"/>
      <c r="F10" s="509">
        <f t="shared" si="0"/>
        <v>0</v>
      </c>
    </row>
    <row r="11" spans="1:11" ht="18">
      <c r="A11" s="506" t="s">
        <v>80</v>
      </c>
      <c r="B11" s="363">
        <v>0</v>
      </c>
      <c r="C11" s="363">
        <v>0</v>
      </c>
      <c r="D11" s="363">
        <v>0</v>
      </c>
      <c r="E11" s="363">
        <v>0</v>
      </c>
      <c r="F11" s="509">
        <f t="shared" si="0"/>
        <v>0</v>
      </c>
      <c r="G11" s="374"/>
      <c r="I11" s="374"/>
      <c r="K11" s="374"/>
    </row>
    <row r="12" spans="1:11" ht="18">
      <c r="A12" s="506" t="s">
        <v>82</v>
      </c>
      <c r="B12" s="363">
        <v>0</v>
      </c>
      <c r="C12" s="363">
        <v>0</v>
      </c>
      <c r="D12" s="363">
        <v>0</v>
      </c>
      <c r="E12" s="363">
        <v>0</v>
      </c>
      <c r="F12" s="509">
        <f t="shared" si="0"/>
        <v>0</v>
      </c>
      <c r="G12" s="374"/>
      <c r="I12" s="374"/>
      <c r="K12" s="374"/>
    </row>
    <row r="13" spans="1:11" ht="18">
      <c r="A13" s="506" t="s">
        <v>83</v>
      </c>
      <c r="B13" s="363">
        <v>0</v>
      </c>
      <c r="C13" s="363">
        <v>0</v>
      </c>
      <c r="D13" s="363">
        <v>0</v>
      </c>
      <c r="E13" s="363">
        <v>0</v>
      </c>
      <c r="F13" s="509">
        <f t="shared" si="0"/>
        <v>0</v>
      </c>
      <c r="G13" s="374"/>
      <c r="I13" s="374"/>
      <c r="K13" s="374"/>
    </row>
    <row r="14" spans="1:11" ht="18">
      <c r="A14" s="506" t="s">
        <v>85</v>
      </c>
      <c r="B14" s="363">
        <v>0</v>
      </c>
      <c r="C14" s="363">
        <v>0</v>
      </c>
      <c r="D14" s="363">
        <v>0</v>
      </c>
      <c r="E14" s="363">
        <v>0</v>
      </c>
      <c r="F14" s="509">
        <f t="shared" si="0"/>
        <v>0</v>
      </c>
      <c r="G14" s="374"/>
      <c r="I14" s="374"/>
      <c r="K14" s="374"/>
    </row>
    <row r="15" spans="1:11" ht="18.75" thickBot="1">
      <c r="A15" s="506" t="s">
        <v>373</v>
      </c>
      <c r="B15" s="363">
        <v>0</v>
      </c>
      <c r="C15" s="363">
        <v>0</v>
      </c>
      <c r="D15" s="363">
        <v>7088917</v>
      </c>
      <c r="E15" s="363">
        <v>0</v>
      </c>
      <c r="F15" s="509">
        <f t="shared" si="0"/>
        <v>7088917</v>
      </c>
      <c r="G15" s="374"/>
      <c r="I15" s="374"/>
      <c r="K15" s="374"/>
    </row>
    <row r="16" spans="1:11" s="339" customFormat="1" ht="18.75" thickBot="1">
      <c r="A16" s="409" t="s">
        <v>4</v>
      </c>
      <c r="B16" s="510">
        <f>SUM(B5:B15)</f>
        <v>30685053.6</v>
      </c>
      <c r="C16" s="510">
        <f>SUM(C5:C15)</f>
        <v>0</v>
      </c>
      <c r="D16" s="511">
        <f>SUM(D5:D15)</f>
        <v>7088917</v>
      </c>
      <c r="E16" s="511">
        <v>0</v>
      </c>
      <c r="F16" s="512">
        <f>SUM(F5:F15)</f>
        <v>37773970.6</v>
      </c>
      <c r="G16" s="375"/>
      <c r="I16" s="375"/>
      <c r="K16" s="375"/>
    </row>
    <row r="17" spans="1:11" ht="18">
      <c r="A17" s="506" t="s">
        <v>86</v>
      </c>
      <c r="B17" s="513"/>
      <c r="C17" s="365"/>
      <c r="D17" s="514"/>
      <c r="E17" s="365"/>
      <c r="F17" s="509">
        <f aca="true" t="shared" si="1" ref="F17:F26">SUM(E17,D17,C17,B17)</f>
        <v>0</v>
      </c>
      <c r="G17" s="374"/>
      <c r="I17" s="374"/>
      <c r="K17" s="374"/>
    </row>
    <row r="18" spans="1:11" ht="18">
      <c r="A18" s="506" t="s">
        <v>87</v>
      </c>
      <c r="B18" s="513"/>
      <c r="C18" s="365"/>
      <c r="D18" s="514"/>
      <c r="E18" s="365"/>
      <c r="F18" s="509">
        <f t="shared" si="1"/>
        <v>0</v>
      </c>
      <c r="G18" s="374"/>
      <c r="I18" s="374"/>
      <c r="K18" s="374"/>
    </row>
    <row r="19" spans="1:11" ht="18">
      <c r="A19" s="506" t="s">
        <v>88</v>
      </c>
      <c r="B19" s="513"/>
      <c r="C19" s="365"/>
      <c r="D19" s="514"/>
      <c r="E19" s="365"/>
      <c r="F19" s="509">
        <f t="shared" si="1"/>
        <v>0</v>
      </c>
      <c r="G19" s="374"/>
      <c r="I19" s="374"/>
      <c r="K19" s="374"/>
    </row>
    <row r="20" spans="1:11" ht="18">
      <c r="A20" s="506" t="s">
        <v>89</v>
      </c>
      <c r="B20" s="513"/>
      <c r="C20" s="513"/>
      <c r="D20" s="514"/>
      <c r="E20" s="365"/>
      <c r="F20" s="509">
        <f t="shared" si="1"/>
        <v>0</v>
      </c>
      <c r="G20" s="374"/>
      <c r="I20" s="374"/>
      <c r="K20" s="374"/>
    </row>
    <row r="21" spans="1:6" ht="18">
      <c r="A21" s="506" t="s">
        <v>90</v>
      </c>
      <c r="B21" s="513"/>
      <c r="C21" s="513"/>
      <c r="D21" s="514"/>
      <c r="E21" s="513"/>
      <c r="F21" s="509">
        <f t="shared" si="1"/>
        <v>0</v>
      </c>
    </row>
    <row r="22" spans="1:6" ht="18">
      <c r="A22" s="506" t="s">
        <v>91</v>
      </c>
      <c r="B22" s="513"/>
      <c r="C22" s="513"/>
      <c r="D22" s="514"/>
      <c r="E22" s="513"/>
      <c r="F22" s="509">
        <f t="shared" si="1"/>
        <v>0</v>
      </c>
    </row>
    <row r="23" spans="1:6" ht="18">
      <c r="A23" s="506" t="s">
        <v>92</v>
      </c>
      <c r="B23" s="513"/>
      <c r="C23" s="513"/>
      <c r="D23" s="514"/>
      <c r="E23" s="513"/>
      <c r="F23" s="509">
        <f t="shared" si="1"/>
        <v>0</v>
      </c>
    </row>
    <row r="24" spans="1:6" ht="18">
      <c r="A24" s="506" t="s">
        <v>93</v>
      </c>
      <c r="B24" s="513"/>
      <c r="C24" s="513"/>
      <c r="D24" s="514"/>
      <c r="E24" s="513"/>
      <c r="F24" s="509">
        <f t="shared" si="1"/>
        <v>0</v>
      </c>
    </row>
    <row r="25" spans="1:6" ht="18">
      <c r="A25" s="506" t="s">
        <v>94</v>
      </c>
      <c r="B25" s="513"/>
      <c r="C25" s="513"/>
      <c r="D25" s="514"/>
      <c r="E25" s="513"/>
      <c r="F25" s="509">
        <f t="shared" si="1"/>
        <v>0</v>
      </c>
    </row>
    <row r="26" spans="1:6" ht="18.75" thickBot="1">
      <c r="A26" s="506" t="s">
        <v>95</v>
      </c>
      <c r="B26" s="513"/>
      <c r="C26" s="513"/>
      <c r="D26" s="514"/>
      <c r="E26" s="513"/>
      <c r="F26" s="509">
        <f t="shared" si="1"/>
        <v>0</v>
      </c>
    </row>
    <row r="27" spans="1:6" s="339" customFormat="1" ht="18.75" thickBot="1">
      <c r="A27" s="515" t="s">
        <v>4</v>
      </c>
      <c r="B27" s="516">
        <f>SUM(B17:B26)</f>
        <v>0</v>
      </c>
      <c r="C27" s="516">
        <f>SUM(C17:C26)</f>
        <v>0</v>
      </c>
      <c r="D27" s="516">
        <f>SUM(D17:D26)</f>
        <v>0</v>
      </c>
      <c r="E27" s="516">
        <f>SUM(E17:E26)</f>
        <v>0</v>
      </c>
      <c r="F27" s="516">
        <f>SUM(F17:F26)</f>
        <v>0</v>
      </c>
    </row>
    <row r="28" ht="18.75" thickTop="1"/>
  </sheetData>
  <sheetProtection/>
  <dataValidations count="1">
    <dataValidation type="whole" allowBlank="1" showInputMessage="1" showErrorMessage="1" error="Enter a whole number" sqref="B5">
      <formula1>-999999999999</formula1>
      <formula2>999999999999</formula2>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view="pageBreakPreview" zoomScale="60" zoomScalePageLayoutView="0" workbookViewId="0" topLeftCell="A1">
      <pane xSplit="4" ySplit="1" topLeftCell="G2" activePane="bottomRight" state="frozen"/>
      <selection pane="topLeft" activeCell="B27" sqref="B27:B28"/>
      <selection pane="topRight" activeCell="B27" sqref="B27:B28"/>
      <selection pane="bottomLeft" activeCell="B27" sqref="B27:B28"/>
      <selection pane="bottomRight" activeCell="N10" sqref="N10"/>
    </sheetView>
  </sheetViews>
  <sheetFormatPr defaultColWidth="9.140625" defaultRowHeight="12.75"/>
  <cols>
    <col min="1" max="1" width="38.7109375" style="17" customWidth="1"/>
    <col min="2" max="2" width="17.28125" style="18" bestFit="1" customWidth="1"/>
    <col min="3" max="3" width="18.7109375" style="18" bestFit="1" customWidth="1"/>
    <col min="4" max="4" width="17.00390625" style="18" bestFit="1" customWidth="1"/>
    <col min="5" max="5" width="16.8515625" style="18" bestFit="1" customWidth="1"/>
    <col min="6" max="6" width="15.57421875" style="18" bestFit="1" customWidth="1"/>
    <col min="7" max="7" width="17.140625" style="18" bestFit="1" customWidth="1"/>
    <col min="8" max="8" width="17.7109375" style="18" bestFit="1" customWidth="1"/>
    <col min="9" max="9" width="17.140625" style="18" bestFit="1" customWidth="1"/>
    <col min="10" max="10" width="17.28125" style="18" bestFit="1" customWidth="1"/>
    <col min="11" max="11" width="17.00390625" style="18" bestFit="1" customWidth="1"/>
    <col min="12" max="12" width="17.28125" style="18" bestFit="1" customWidth="1"/>
    <col min="13" max="13" width="16.57421875" style="17" customWidth="1"/>
    <col min="14" max="14" width="17.140625" style="17" bestFit="1" customWidth="1"/>
    <col min="15" max="15" width="16.28125" style="17" bestFit="1" customWidth="1"/>
    <col min="16" max="16" width="18.7109375" style="17" bestFit="1" customWidth="1"/>
    <col min="17" max="17" width="16.57421875" style="17" customWidth="1"/>
    <col min="18" max="18" width="13.421875" style="17" customWidth="1"/>
    <col min="19" max="19" width="14.8515625" style="17" customWidth="1"/>
    <col min="20" max="20" width="16.57421875" style="17" customWidth="1"/>
    <col min="21" max="16384" width="9.140625" style="17" customWidth="1"/>
  </cols>
  <sheetData>
    <row r="1" spans="1:17" s="339" customFormat="1" ht="18">
      <c r="A1" s="339" t="s">
        <v>103</v>
      </c>
      <c r="B1" s="340"/>
      <c r="C1" s="340"/>
      <c r="D1" s="340"/>
      <c r="E1" s="340"/>
      <c r="F1" s="340"/>
      <c r="G1" s="340"/>
      <c r="H1" s="340"/>
      <c r="I1" s="340"/>
      <c r="J1" s="340"/>
      <c r="K1" s="340"/>
      <c r="Q1" s="340" t="s">
        <v>440</v>
      </c>
    </row>
    <row r="2" spans="1:12" s="707" customFormat="1" ht="18.75" thickBot="1">
      <c r="A2" s="498"/>
      <c r="B2" s="706"/>
      <c r="C2" s="706"/>
      <c r="D2" s="706"/>
      <c r="E2" s="706"/>
      <c r="F2" s="706"/>
      <c r="G2" s="706"/>
      <c r="H2" s="706"/>
      <c r="I2" s="706"/>
      <c r="J2" s="706"/>
      <c r="K2" s="706"/>
      <c r="L2" s="706"/>
    </row>
    <row r="3" spans="1:20" s="338" customFormat="1" ht="18">
      <c r="A3" s="819" t="s">
        <v>5</v>
      </c>
      <c r="B3" s="708" t="s">
        <v>243</v>
      </c>
      <c r="C3" s="708" t="s">
        <v>244</v>
      </c>
      <c r="D3" s="708" t="s">
        <v>245</v>
      </c>
      <c r="E3" s="708" t="s">
        <v>271</v>
      </c>
      <c r="F3" s="708" t="s">
        <v>272</v>
      </c>
      <c r="G3" s="709" t="s">
        <v>273</v>
      </c>
      <c r="H3" s="343" t="s">
        <v>319</v>
      </c>
      <c r="I3" s="710" t="s">
        <v>246</v>
      </c>
      <c r="J3" s="708" t="s">
        <v>247</v>
      </c>
      <c r="K3" s="709" t="s">
        <v>248</v>
      </c>
      <c r="L3" s="343" t="s">
        <v>249</v>
      </c>
      <c r="M3" s="710" t="s">
        <v>279</v>
      </c>
      <c r="N3" s="708" t="s">
        <v>397</v>
      </c>
      <c r="O3" s="709" t="s">
        <v>280</v>
      </c>
      <c r="P3" s="343" t="s">
        <v>277</v>
      </c>
      <c r="Q3" s="710" t="s">
        <v>312</v>
      </c>
      <c r="R3" s="708" t="s">
        <v>313</v>
      </c>
      <c r="S3" s="709" t="s">
        <v>314</v>
      </c>
      <c r="T3" s="343" t="s">
        <v>315</v>
      </c>
    </row>
    <row r="4" spans="1:20" s="338" customFormat="1" ht="18">
      <c r="A4" s="820"/>
      <c r="B4" s="711" t="s">
        <v>250</v>
      </c>
      <c r="C4" s="711" t="s">
        <v>250</v>
      </c>
      <c r="D4" s="711" t="s">
        <v>251</v>
      </c>
      <c r="E4" s="711" t="s">
        <v>268</v>
      </c>
      <c r="F4" s="711" t="s">
        <v>269</v>
      </c>
      <c r="G4" s="712" t="s">
        <v>270</v>
      </c>
      <c r="H4" s="350" t="s">
        <v>318</v>
      </c>
      <c r="I4" s="713" t="s">
        <v>252</v>
      </c>
      <c r="J4" s="711" t="s">
        <v>253</v>
      </c>
      <c r="K4" s="712" t="s">
        <v>254</v>
      </c>
      <c r="L4" s="350" t="s">
        <v>255</v>
      </c>
      <c r="M4" s="713" t="s">
        <v>274</v>
      </c>
      <c r="N4" s="711" t="s">
        <v>275</v>
      </c>
      <c r="O4" s="712" t="s">
        <v>276</v>
      </c>
      <c r="P4" s="350" t="s">
        <v>278</v>
      </c>
      <c r="Q4" s="713" t="s">
        <v>300</v>
      </c>
      <c r="R4" s="711" t="s">
        <v>301</v>
      </c>
      <c r="S4" s="712" t="s">
        <v>302</v>
      </c>
      <c r="T4" s="350" t="s">
        <v>316</v>
      </c>
    </row>
    <row r="5" spans="1:20" s="338" customFormat="1" ht="18">
      <c r="A5" s="821"/>
      <c r="B5" s="714" t="s">
        <v>491</v>
      </c>
      <c r="C5" s="715"/>
      <c r="D5" s="715"/>
      <c r="E5" s="716"/>
      <c r="F5" s="716"/>
      <c r="G5" s="717"/>
      <c r="H5" s="718"/>
      <c r="I5" s="719"/>
      <c r="J5" s="720"/>
      <c r="K5" s="721"/>
      <c r="L5" s="722"/>
      <c r="M5" s="719"/>
      <c r="N5" s="720"/>
      <c r="O5" s="721"/>
      <c r="P5" s="722"/>
      <c r="Q5" s="719"/>
      <c r="R5" s="720"/>
      <c r="S5" s="721"/>
      <c r="T5" s="722"/>
    </row>
    <row r="6" spans="1:20" s="338" customFormat="1" ht="18.75" thickBot="1">
      <c r="A6" s="723" t="s">
        <v>26</v>
      </c>
      <c r="B6" s="724"/>
      <c r="C6" s="725"/>
      <c r="D6" s="726">
        <v>3007702</v>
      </c>
      <c r="E6" s="727">
        <v>3583679</v>
      </c>
      <c r="F6" s="728">
        <v>15094119</v>
      </c>
      <c r="G6" s="781">
        <v>4966078</v>
      </c>
      <c r="H6" s="729">
        <f>E6</f>
        <v>3583679</v>
      </c>
      <c r="I6" s="730">
        <v>10545701</v>
      </c>
      <c r="J6" s="726">
        <v>2626970</v>
      </c>
      <c r="K6" s="731">
        <v>79977633</v>
      </c>
      <c r="L6" s="732">
        <f>I6</f>
        <v>10545701</v>
      </c>
      <c r="M6" s="733">
        <v>29197360</v>
      </c>
      <c r="N6" s="726">
        <v>8743007</v>
      </c>
      <c r="O6" s="734">
        <v>0</v>
      </c>
      <c r="P6" s="732">
        <f>M6</f>
        <v>29197360</v>
      </c>
      <c r="Q6" s="733">
        <v>0</v>
      </c>
      <c r="R6" s="735">
        <v>0</v>
      </c>
      <c r="S6" s="734">
        <v>0</v>
      </c>
      <c r="T6" s="732">
        <f>Q6</f>
        <v>0</v>
      </c>
    </row>
    <row r="7" spans="1:20" s="338" customFormat="1" ht="19.5" thickBot="1">
      <c r="A7" s="736" t="s">
        <v>27</v>
      </c>
      <c r="B7" s="737">
        <f>B8+B9+B10+B11+B12</f>
        <v>379325566</v>
      </c>
      <c r="C7" s="737">
        <f>C8+C9+C10+C11+C12</f>
        <v>356535522</v>
      </c>
      <c r="D7" s="737">
        <f aca="true" t="shared" si="0" ref="D7:D14">SUM(H7,L7,P7,T7)</f>
        <v>701944039</v>
      </c>
      <c r="E7" s="739">
        <f>SUM(E8:E13)</f>
        <v>108382854</v>
      </c>
      <c r="F7" s="739">
        <f>SUM(F8:F13)</f>
        <v>50290235</v>
      </c>
      <c r="G7" s="739">
        <f>SUM(G8:G13)</f>
        <v>47521828</v>
      </c>
      <c r="H7" s="740">
        <f>SUM(H8:K13)</f>
        <v>379138712</v>
      </c>
      <c r="I7" s="739">
        <f>SUM(I8:I13)</f>
        <v>36474919</v>
      </c>
      <c r="J7" s="741">
        <f>SUM(J8:J13)</f>
        <v>115278541</v>
      </c>
      <c r="K7" s="741">
        <f>SUM(K8:K13)</f>
        <v>21190335</v>
      </c>
      <c r="L7" s="740">
        <f>SUM(L8:O13)</f>
        <v>247874561</v>
      </c>
      <c r="M7" s="741">
        <f>SUM(M8:M13)</f>
        <v>39695078</v>
      </c>
      <c r="N7" s="741">
        <f>SUM(N8:N13)</f>
        <v>35235688</v>
      </c>
      <c r="O7" s="741">
        <v>0</v>
      </c>
      <c r="P7" s="740">
        <f>SUM(P8:S13)</f>
        <v>74930766</v>
      </c>
      <c r="Q7" s="742">
        <v>0</v>
      </c>
      <c r="R7" s="742">
        <v>0</v>
      </c>
      <c r="S7" s="742">
        <v>0</v>
      </c>
      <c r="T7" s="740">
        <f>SUM(T8:W13)</f>
        <v>0</v>
      </c>
    </row>
    <row r="8" spans="1:20" s="410" customFormat="1" ht="18">
      <c r="A8" s="743" t="s">
        <v>258</v>
      </c>
      <c r="B8" s="744">
        <v>0</v>
      </c>
      <c r="C8" s="744">
        <v>0</v>
      </c>
      <c r="D8" s="744">
        <f t="shared" si="0"/>
        <v>0</v>
      </c>
      <c r="E8" s="745">
        <v>0</v>
      </c>
      <c r="F8" s="746">
        <v>0</v>
      </c>
      <c r="G8" s="747">
        <v>0</v>
      </c>
      <c r="H8" s="729">
        <f aca="true" t="shared" si="1" ref="H8:H13">SUM(E8:G8)</f>
        <v>0</v>
      </c>
      <c r="I8" s="748">
        <v>0</v>
      </c>
      <c r="J8" s="748">
        <v>0</v>
      </c>
      <c r="K8" s="748">
        <v>0</v>
      </c>
      <c r="L8" s="749">
        <f aca="true" t="shared" si="2" ref="L8:L13">SUM(I8:K8)</f>
        <v>0</v>
      </c>
      <c r="M8" s="750">
        <v>0</v>
      </c>
      <c r="N8" s="751">
        <v>0</v>
      </c>
      <c r="O8" s="752">
        <v>0</v>
      </c>
      <c r="P8" s="753">
        <f aca="true" t="shared" si="3" ref="P8:P13">SUM(M8:O8)</f>
        <v>0</v>
      </c>
      <c r="Q8" s="750">
        <v>0</v>
      </c>
      <c r="R8" s="751">
        <v>0</v>
      </c>
      <c r="S8" s="752">
        <v>0</v>
      </c>
      <c r="T8" s="753">
        <f aca="true" t="shared" si="4" ref="T8:T13">SUM(Q8:S8)</f>
        <v>0</v>
      </c>
    </row>
    <row r="9" spans="1:20" s="410" customFormat="1" ht="18">
      <c r="A9" s="754" t="s">
        <v>256</v>
      </c>
      <c r="B9" s="724">
        <v>295356783</v>
      </c>
      <c r="C9" s="760">
        <v>273312566</v>
      </c>
      <c r="D9" s="760">
        <f t="shared" si="0"/>
        <v>199748500</v>
      </c>
      <c r="E9" s="782">
        <v>95421000</v>
      </c>
      <c r="F9" s="755">
        <v>1900000</v>
      </c>
      <c r="G9" s="756">
        <v>20722500</v>
      </c>
      <c r="H9" s="729">
        <f t="shared" si="1"/>
        <v>118043500</v>
      </c>
      <c r="I9" s="757">
        <v>0</v>
      </c>
      <c r="J9" s="757">
        <v>75636000</v>
      </c>
      <c r="K9" s="757">
        <v>6069000</v>
      </c>
      <c r="L9" s="729">
        <f t="shared" si="2"/>
        <v>81705000</v>
      </c>
      <c r="M9" s="758">
        <v>0</v>
      </c>
      <c r="N9" s="759">
        <v>0</v>
      </c>
      <c r="O9" s="760">
        <v>0</v>
      </c>
      <c r="P9" s="761">
        <f t="shared" si="3"/>
        <v>0</v>
      </c>
      <c r="Q9" s="762">
        <v>0</v>
      </c>
      <c r="R9" s="759">
        <v>0</v>
      </c>
      <c r="S9" s="760">
        <v>0</v>
      </c>
      <c r="T9" s="761">
        <f t="shared" si="4"/>
        <v>0</v>
      </c>
    </row>
    <row r="10" spans="1:20" s="410" customFormat="1" ht="18">
      <c r="A10" s="754" t="s">
        <v>259</v>
      </c>
      <c r="B10" s="724">
        <v>0</v>
      </c>
      <c r="C10" s="760">
        <v>0</v>
      </c>
      <c r="D10" s="760">
        <f t="shared" si="0"/>
        <v>122251876</v>
      </c>
      <c r="E10" s="782">
        <v>0</v>
      </c>
      <c r="F10" s="755">
        <v>25125643</v>
      </c>
      <c r="G10" s="756">
        <v>25019007</v>
      </c>
      <c r="H10" s="729">
        <f t="shared" si="1"/>
        <v>50144650</v>
      </c>
      <c r="I10" s="757">
        <v>20000000</v>
      </c>
      <c r="J10" s="757">
        <v>12000000</v>
      </c>
      <c r="K10" s="410">
        <v>0</v>
      </c>
      <c r="L10" s="729">
        <f t="shared" si="2"/>
        <v>32000000</v>
      </c>
      <c r="M10" s="758">
        <v>25107226</v>
      </c>
      <c r="N10" s="759">
        <v>15000000</v>
      </c>
      <c r="O10" s="760">
        <v>0</v>
      </c>
      <c r="P10" s="761">
        <f t="shared" si="3"/>
        <v>40107226</v>
      </c>
      <c r="Q10" s="762">
        <v>0</v>
      </c>
      <c r="R10" s="735">
        <v>0</v>
      </c>
      <c r="S10" s="760">
        <v>0</v>
      </c>
      <c r="T10" s="761">
        <f t="shared" si="4"/>
        <v>0</v>
      </c>
    </row>
    <row r="11" spans="1:20" s="410" customFormat="1" ht="18">
      <c r="A11" s="754" t="s">
        <v>257</v>
      </c>
      <c r="B11" s="724"/>
      <c r="C11" s="760">
        <v>62182230</v>
      </c>
      <c r="D11" s="760">
        <f t="shared" si="0"/>
        <v>112027661</v>
      </c>
      <c r="E11" s="782">
        <v>9184365</v>
      </c>
      <c r="F11" s="755">
        <v>18300030</v>
      </c>
      <c r="G11" s="756">
        <v>0</v>
      </c>
      <c r="H11" s="729">
        <f t="shared" si="1"/>
        <v>27484395</v>
      </c>
      <c r="I11" s="757">
        <v>15004293</v>
      </c>
      <c r="J11" s="757">
        <v>26317795</v>
      </c>
      <c r="K11" s="757">
        <v>11524185</v>
      </c>
      <c r="L11" s="729">
        <f t="shared" si="2"/>
        <v>52846273</v>
      </c>
      <c r="M11" s="758">
        <v>12705388</v>
      </c>
      <c r="N11" s="759">
        <v>18991605</v>
      </c>
      <c r="O11" s="760">
        <v>0</v>
      </c>
      <c r="P11" s="761">
        <f t="shared" si="3"/>
        <v>31696993</v>
      </c>
      <c r="Q11" s="762">
        <v>0</v>
      </c>
      <c r="R11" s="735">
        <v>0</v>
      </c>
      <c r="S11" s="760">
        <v>0</v>
      </c>
      <c r="T11" s="761">
        <f t="shared" si="4"/>
        <v>0</v>
      </c>
    </row>
    <row r="12" spans="1:20" s="410" customFormat="1" ht="18">
      <c r="A12" s="754" t="s">
        <v>260</v>
      </c>
      <c r="B12" s="724">
        <v>83968783</v>
      </c>
      <c r="C12" s="760">
        <v>21040726</v>
      </c>
      <c r="D12" s="760">
        <f t="shared" si="0"/>
        <v>20055336</v>
      </c>
      <c r="E12" s="782">
        <v>3777489</v>
      </c>
      <c r="F12" s="755">
        <v>4964562</v>
      </c>
      <c r="G12" s="756">
        <v>1783143</v>
      </c>
      <c r="H12" s="729">
        <f t="shared" si="1"/>
        <v>10525194</v>
      </c>
      <c r="I12" s="757">
        <v>1470626</v>
      </c>
      <c r="J12" s="757">
        <v>1335819</v>
      </c>
      <c r="K12" s="757">
        <v>3597150</v>
      </c>
      <c r="L12" s="729">
        <f t="shared" si="2"/>
        <v>6403595</v>
      </c>
      <c r="M12" s="758">
        <v>1882464</v>
      </c>
      <c r="N12" s="759">
        <v>1244083</v>
      </c>
      <c r="O12" s="760">
        <v>0</v>
      </c>
      <c r="P12" s="761">
        <f t="shared" si="3"/>
        <v>3126547</v>
      </c>
      <c r="Q12" s="762">
        <v>0</v>
      </c>
      <c r="R12" s="735">
        <v>0</v>
      </c>
      <c r="S12" s="760">
        <v>0</v>
      </c>
      <c r="T12" s="761">
        <f t="shared" si="4"/>
        <v>0</v>
      </c>
    </row>
    <row r="13" spans="1:20" s="410" customFormat="1" ht="18.75" thickBot="1">
      <c r="A13" s="763" t="s">
        <v>407</v>
      </c>
      <c r="B13" s="724"/>
      <c r="C13" s="724">
        <v>0</v>
      </c>
      <c r="D13" s="760">
        <f t="shared" si="0"/>
        <v>-13895</v>
      </c>
      <c r="E13" s="727">
        <v>0</v>
      </c>
      <c r="F13" s="755">
        <v>0</v>
      </c>
      <c r="G13" s="756">
        <v>-2822</v>
      </c>
      <c r="H13" s="729">
        <f t="shared" si="1"/>
        <v>-2822</v>
      </c>
      <c r="I13" s="757">
        <v>0</v>
      </c>
      <c r="J13" s="757">
        <v>-11073</v>
      </c>
      <c r="K13" s="757">
        <v>0</v>
      </c>
      <c r="L13" s="729">
        <f t="shared" si="2"/>
        <v>-11073</v>
      </c>
      <c r="M13" s="758">
        <v>0</v>
      </c>
      <c r="N13" s="759">
        <v>0</v>
      </c>
      <c r="O13" s="760">
        <v>0</v>
      </c>
      <c r="P13" s="761">
        <f t="shared" si="3"/>
        <v>0</v>
      </c>
      <c r="Q13" s="762">
        <v>0</v>
      </c>
      <c r="R13" s="735">
        <v>0</v>
      </c>
      <c r="S13" s="760">
        <v>0</v>
      </c>
      <c r="T13" s="761">
        <f t="shared" si="4"/>
        <v>0</v>
      </c>
    </row>
    <row r="14" spans="1:20" s="338" customFormat="1" ht="19.5" thickBot="1">
      <c r="A14" s="764" t="s">
        <v>28</v>
      </c>
      <c r="B14" s="737">
        <f>SUM(B15:B21)</f>
        <v>367548651</v>
      </c>
      <c r="C14" s="737">
        <f>SUM(C15:C21)</f>
        <v>351248350</v>
      </c>
      <c r="D14" s="737">
        <f t="shared" si="0"/>
        <v>453685547.55999994</v>
      </c>
      <c r="E14" s="738">
        <f>SUM(E15:E21)</f>
        <v>96872413.88</v>
      </c>
      <c r="F14" s="738">
        <f>SUM(F15:F21)</f>
        <v>60418276.1</v>
      </c>
      <c r="G14" s="738">
        <f>SUM(G15:G21)</f>
        <v>41942204.92</v>
      </c>
      <c r="H14" s="740">
        <f>SUM(H15:H21)</f>
        <v>199232894.9</v>
      </c>
      <c r="I14" s="765">
        <f>I15+I16+I17+I18+I19+I20+I21</f>
        <v>44393650.18</v>
      </c>
      <c r="J14" s="766">
        <f aca="true" t="shared" si="5" ref="J14:P14">SUM(J15:J21)</f>
        <v>37927878.22</v>
      </c>
      <c r="K14" s="767">
        <f t="shared" si="5"/>
        <v>71970608.35</v>
      </c>
      <c r="L14" s="740">
        <f t="shared" si="5"/>
        <v>154292136.75</v>
      </c>
      <c r="M14" s="766">
        <f t="shared" si="5"/>
        <v>60149430.91</v>
      </c>
      <c r="N14" s="766">
        <f t="shared" si="5"/>
        <v>40011085</v>
      </c>
      <c r="O14" s="766">
        <f t="shared" si="5"/>
        <v>0</v>
      </c>
      <c r="P14" s="740">
        <f t="shared" si="5"/>
        <v>100160515.91</v>
      </c>
      <c r="Q14" s="739">
        <v>0</v>
      </c>
      <c r="R14" s="766">
        <v>0</v>
      </c>
      <c r="S14" s="766">
        <v>0</v>
      </c>
      <c r="T14" s="740">
        <f>SUM(T15:T21)</f>
        <v>0</v>
      </c>
    </row>
    <row r="15" spans="1:20" s="410" customFormat="1" ht="18">
      <c r="A15" s="754" t="s">
        <v>261</v>
      </c>
      <c r="B15" s="724">
        <v>246497554</v>
      </c>
      <c r="C15" s="724">
        <v>206233003</v>
      </c>
      <c r="D15" s="724">
        <f>SUM(H15,L15,P15:T15)</f>
        <v>141189437.11</v>
      </c>
      <c r="E15" s="768">
        <v>18259625.88</v>
      </c>
      <c r="F15" s="769">
        <v>20664411.1</v>
      </c>
      <c r="G15" s="770">
        <v>18225206.92</v>
      </c>
      <c r="H15" s="729">
        <f aca="true" t="shared" si="6" ref="H15:H21">SUM(E15:G15)</f>
        <v>57149243.900000006</v>
      </c>
      <c r="I15" s="771">
        <v>16089740.18</v>
      </c>
      <c r="J15" s="759">
        <v>15957798.77</v>
      </c>
      <c r="K15" s="772">
        <v>18781681.35</v>
      </c>
      <c r="L15" s="729">
        <f aca="true" t="shared" si="7" ref="L15:L21">SUM(I15:K15)</f>
        <v>50829220.3</v>
      </c>
      <c r="M15" s="368">
        <v>16299261.91</v>
      </c>
      <c r="N15" s="759">
        <v>16911711</v>
      </c>
      <c r="O15" s="760">
        <v>0</v>
      </c>
      <c r="P15" s="761">
        <f aca="true" t="shared" si="8" ref="P15:P21">SUM(M15:O15)</f>
        <v>33210972.91</v>
      </c>
      <c r="Q15" s="762">
        <v>0</v>
      </c>
      <c r="R15" s="735">
        <v>0</v>
      </c>
      <c r="S15" s="760">
        <v>0</v>
      </c>
      <c r="T15" s="761">
        <f aca="true" t="shared" si="9" ref="T15:T21">SUM(Q15:S15)</f>
        <v>0</v>
      </c>
    </row>
    <row r="16" spans="1:20" s="410" customFormat="1" ht="18">
      <c r="A16" s="754" t="s">
        <v>262</v>
      </c>
      <c r="B16" s="724">
        <v>109381097</v>
      </c>
      <c r="C16" s="724">
        <v>145015347</v>
      </c>
      <c r="D16" s="724">
        <f aca="true" t="shared" si="10" ref="D16:D21">SUM(H16,L16,P16:T16)</f>
        <v>102106880.45</v>
      </c>
      <c r="E16" s="727">
        <v>15280230</v>
      </c>
      <c r="F16" s="769">
        <v>13434631</v>
      </c>
      <c r="G16" s="770">
        <v>12259898</v>
      </c>
      <c r="H16" s="729">
        <f t="shared" si="6"/>
        <v>40974759</v>
      </c>
      <c r="I16" s="771">
        <v>17721076</v>
      </c>
      <c r="J16" s="759">
        <v>7653571.45</v>
      </c>
      <c r="K16" s="772">
        <v>14864806</v>
      </c>
      <c r="L16" s="729">
        <f t="shared" si="7"/>
        <v>40239453.45</v>
      </c>
      <c r="M16" s="758">
        <v>10602755</v>
      </c>
      <c r="N16" s="759">
        <v>10289913</v>
      </c>
      <c r="O16" s="760">
        <v>0</v>
      </c>
      <c r="P16" s="761">
        <f t="shared" si="8"/>
        <v>20892668</v>
      </c>
      <c r="Q16" s="762">
        <v>0</v>
      </c>
      <c r="R16" s="735">
        <v>0</v>
      </c>
      <c r="S16" s="760">
        <v>0</v>
      </c>
      <c r="T16" s="761">
        <f t="shared" si="9"/>
        <v>0</v>
      </c>
    </row>
    <row r="17" spans="1:20" s="410" customFormat="1" ht="18">
      <c r="A17" s="773" t="s">
        <v>263</v>
      </c>
      <c r="B17" s="774">
        <v>11670000</v>
      </c>
      <c r="C17" s="724">
        <v>0</v>
      </c>
      <c r="D17" s="724">
        <f t="shared" si="10"/>
        <v>5848344</v>
      </c>
      <c r="E17" s="727">
        <v>2412553</v>
      </c>
      <c r="F17" s="769">
        <v>0</v>
      </c>
      <c r="G17" s="770">
        <v>0</v>
      </c>
      <c r="H17" s="729">
        <f t="shared" si="6"/>
        <v>2412553</v>
      </c>
      <c r="I17" s="771">
        <v>0</v>
      </c>
      <c r="J17" s="759">
        <v>637736</v>
      </c>
      <c r="K17" s="772">
        <v>2798055</v>
      </c>
      <c r="L17" s="729">
        <f t="shared" si="7"/>
        <v>3435791</v>
      </c>
      <c r="M17" s="759">
        <v>0</v>
      </c>
      <c r="N17" s="759">
        <v>0</v>
      </c>
      <c r="O17" s="760">
        <v>0</v>
      </c>
      <c r="P17" s="729">
        <f t="shared" si="8"/>
        <v>0</v>
      </c>
      <c r="Q17" s="775">
        <v>0</v>
      </c>
      <c r="R17" s="735">
        <v>0</v>
      </c>
      <c r="S17" s="760">
        <v>0</v>
      </c>
      <c r="T17" s="729">
        <f t="shared" si="9"/>
        <v>0</v>
      </c>
    </row>
    <row r="18" spans="1:20" s="410" customFormat="1" ht="18">
      <c r="A18" s="754" t="s">
        <v>264</v>
      </c>
      <c r="B18" s="724"/>
      <c r="C18" s="776">
        <v>0</v>
      </c>
      <c r="D18" s="724">
        <f t="shared" si="10"/>
        <v>115000000</v>
      </c>
      <c r="E18" s="727">
        <v>50000000</v>
      </c>
      <c r="F18" s="769">
        <v>15000000</v>
      </c>
      <c r="G18" s="770">
        <v>0</v>
      </c>
      <c r="H18" s="729">
        <f t="shared" si="6"/>
        <v>65000000</v>
      </c>
      <c r="I18" s="771">
        <v>0</v>
      </c>
      <c r="J18" s="759">
        <v>0</v>
      </c>
      <c r="K18" s="772">
        <v>25000000</v>
      </c>
      <c r="L18" s="729">
        <f t="shared" si="7"/>
        <v>25000000</v>
      </c>
      <c r="M18" s="758">
        <v>25000000</v>
      </c>
      <c r="N18" s="759">
        <v>0</v>
      </c>
      <c r="O18" s="760">
        <v>0</v>
      </c>
      <c r="P18" s="761">
        <f t="shared" si="8"/>
        <v>25000000</v>
      </c>
      <c r="Q18" s="762">
        <v>0</v>
      </c>
      <c r="R18" s="735">
        <v>0</v>
      </c>
      <c r="S18" s="760">
        <v>0</v>
      </c>
      <c r="T18" s="761">
        <f t="shared" si="9"/>
        <v>0</v>
      </c>
    </row>
    <row r="19" spans="1:20" s="410" customFormat="1" ht="18">
      <c r="A19" s="754" t="s">
        <v>265</v>
      </c>
      <c r="B19" s="724"/>
      <c r="C19" s="724">
        <v>0</v>
      </c>
      <c r="D19" s="724">
        <f t="shared" si="10"/>
        <v>0</v>
      </c>
      <c r="E19" s="727">
        <v>0</v>
      </c>
      <c r="F19" s="769">
        <v>0</v>
      </c>
      <c r="G19" s="770">
        <v>0</v>
      </c>
      <c r="H19" s="729">
        <f t="shared" si="6"/>
        <v>0</v>
      </c>
      <c r="I19" s="771">
        <v>0</v>
      </c>
      <c r="J19" s="759">
        <v>0</v>
      </c>
      <c r="K19" s="772">
        <v>0</v>
      </c>
      <c r="L19" s="729">
        <f t="shared" si="7"/>
        <v>0</v>
      </c>
      <c r="M19" s="758">
        <v>0</v>
      </c>
      <c r="N19" s="759">
        <v>0</v>
      </c>
      <c r="O19" s="760">
        <v>0</v>
      </c>
      <c r="P19" s="761">
        <f t="shared" si="8"/>
        <v>0</v>
      </c>
      <c r="Q19" s="762">
        <v>0</v>
      </c>
      <c r="R19" s="735">
        <v>0</v>
      </c>
      <c r="S19" s="760">
        <v>0</v>
      </c>
      <c r="T19" s="761">
        <f t="shared" si="9"/>
        <v>0</v>
      </c>
    </row>
    <row r="20" spans="1:20" s="410" customFormat="1" ht="18">
      <c r="A20" s="754" t="s">
        <v>266</v>
      </c>
      <c r="B20" s="724"/>
      <c r="C20" s="724">
        <v>0</v>
      </c>
      <c r="D20" s="724">
        <f t="shared" si="10"/>
        <v>89540886</v>
      </c>
      <c r="E20" s="755">
        <v>10920005</v>
      </c>
      <c r="F20" s="769">
        <v>11319234</v>
      </c>
      <c r="G20" s="777">
        <v>11457100</v>
      </c>
      <c r="H20" s="729">
        <f t="shared" si="6"/>
        <v>33696339</v>
      </c>
      <c r="I20" s="762">
        <v>10582834</v>
      </c>
      <c r="J20" s="759">
        <v>13678772</v>
      </c>
      <c r="K20" s="760">
        <v>10526066</v>
      </c>
      <c r="L20" s="729">
        <f t="shared" si="7"/>
        <v>34787672</v>
      </c>
      <c r="M20" s="758">
        <v>8247414</v>
      </c>
      <c r="N20" s="759">
        <v>12809461</v>
      </c>
      <c r="O20" s="760">
        <v>0</v>
      </c>
      <c r="P20" s="761">
        <f t="shared" si="8"/>
        <v>21056875</v>
      </c>
      <c r="Q20" s="762">
        <v>0</v>
      </c>
      <c r="R20" s="735">
        <v>0</v>
      </c>
      <c r="S20" s="760">
        <v>0</v>
      </c>
      <c r="T20" s="761">
        <f t="shared" si="9"/>
        <v>0</v>
      </c>
    </row>
    <row r="21" spans="1:20" s="410" customFormat="1" ht="18.75" thickBot="1">
      <c r="A21" s="754" t="s">
        <v>267</v>
      </c>
      <c r="B21" s="724"/>
      <c r="C21" s="726">
        <v>0</v>
      </c>
      <c r="D21" s="724">
        <f t="shared" si="10"/>
        <v>0</v>
      </c>
      <c r="E21" s="778">
        <v>0</v>
      </c>
      <c r="F21" s="769">
        <v>0</v>
      </c>
      <c r="G21" s="777">
        <v>0</v>
      </c>
      <c r="H21" s="729">
        <f t="shared" si="6"/>
        <v>0</v>
      </c>
      <c r="I21" s="762">
        <v>0</v>
      </c>
      <c r="J21" s="733"/>
      <c r="K21" s="734">
        <v>0</v>
      </c>
      <c r="L21" s="732">
        <f t="shared" si="7"/>
        <v>0</v>
      </c>
      <c r="M21" s="758">
        <v>0</v>
      </c>
      <c r="N21" s="733">
        <v>0</v>
      </c>
      <c r="O21" s="734">
        <v>0</v>
      </c>
      <c r="P21" s="761">
        <f t="shared" si="8"/>
        <v>0</v>
      </c>
      <c r="Q21" s="762">
        <v>0</v>
      </c>
      <c r="R21" s="733">
        <v>0</v>
      </c>
      <c r="S21" s="734">
        <v>0</v>
      </c>
      <c r="T21" s="761">
        <f t="shared" si="9"/>
        <v>0</v>
      </c>
    </row>
    <row r="22" spans="1:20" s="338" customFormat="1" ht="19.5" thickBot="1">
      <c r="A22" s="736" t="s">
        <v>29</v>
      </c>
      <c r="B22" s="737">
        <f aca="true" t="shared" si="11" ref="B22:T22">B6+B7-B14</f>
        <v>11776915</v>
      </c>
      <c r="C22" s="737">
        <f t="shared" si="11"/>
        <v>5287172</v>
      </c>
      <c r="D22" s="737">
        <f>D6+D7-D14</f>
        <v>251266193.44000006</v>
      </c>
      <c r="E22" s="737">
        <f t="shared" si="11"/>
        <v>15094119.120000005</v>
      </c>
      <c r="F22" s="737">
        <f t="shared" si="11"/>
        <v>4966077.8999999985</v>
      </c>
      <c r="G22" s="737">
        <f t="shared" si="11"/>
        <v>10545701.079999998</v>
      </c>
      <c r="H22" s="740">
        <f>H6+H7-H14</f>
        <v>183489496.1</v>
      </c>
      <c r="I22" s="739">
        <f t="shared" si="11"/>
        <v>2626969.8200000003</v>
      </c>
      <c r="J22" s="766">
        <f t="shared" si="11"/>
        <v>79977632.78</v>
      </c>
      <c r="K22" s="779">
        <f t="shared" si="11"/>
        <v>29197359.650000006</v>
      </c>
      <c r="L22" s="740">
        <f>L6+L7-L14</f>
        <v>104128125.25</v>
      </c>
      <c r="M22" s="766">
        <f t="shared" si="11"/>
        <v>8743007.090000004</v>
      </c>
      <c r="N22" s="766">
        <f t="shared" si="11"/>
        <v>3967610</v>
      </c>
      <c r="O22" s="780">
        <f t="shared" si="11"/>
        <v>0</v>
      </c>
      <c r="P22" s="740">
        <f t="shared" si="11"/>
        <v>3967610.0900000036</v>
      </c>
      <c r="Q22" s="766">
        <f t="shared" si="11"/>
        <v>0</v>
      </c>
      <c r="R22" s="766">
        <f t="shared" si="11"/>
        <v>0</v>
      </c>
      <c r="S22" s="766">
        <f t="shared" si="11"/>
        <v>0</v>
      </c>
      <c r="T22" s="740">
        <f t="shared" si="11"/>
        <v>0</v>
      </c>
    </row>
    <row r="26" ht="12.75">
      <c r="H26" s="34"/>
    </row>
  </sheetData>
  <sheetProtection/>
  <mergeCells count="1">
    <mergeCell ref="A3:A5"/>
  </mergeCells>
  <dataValidations count="1">
    <dataValidation type="whole" allowBlank="1" showInputMessage="1" showErrorMessage="1" error="Enter a whole number" sqref="R15:R20 R6 R10:R13">
      <formula1>-999999999999</formula1>
      <formula2>999999999999</formula2>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37" r:id="rId1"/>
</worksheet>
</file>

<file path=xl/worksheets/sheet7.xml><?xml version="1.0" encoding="utf-8"?>
<worksheet xmlns="http://schemas.openxmlformats.org/spreadsheetml/2006/main" xmlns:r="http://schemas.openxmlformats.org/officeDocument/2006/relationships">
  <dimension ref="A1:C28"/>
  <sheetViews>
    <sheetView zoomScalePageLayoutView="0" workbookViewId="0" topLeftCell="A19">
      <selection activeCell="C31" sqref="C31"/>
    </sheetView>
  </sheetViews>
  <sheetFormatPr defaultColWidth="9.140625" defaultRowHeight="12.75"/>
  <cols>
    <col min="1" max="1" width="39.8515625" style="2" bestFit="1" customWidth="1"/>
    <col min="2" max="3" width="15.57421875" style="2" bestFit="1" customWidth="1"/>
    <col min="4" max="16384" width="9.140625" style="2" customWidth="1"/>
  </cols>
  <sheetData>
    <row r="1" ht="13.5" thickBot="1">
      <c r="C1" s="1" t="s">
        <v>293</v>
      </c>
    </row>
    <row r="2" spans="1:3" ht="13.5" thickTop="1">
      <c r="A2" s="822" t="s">
        <v>330</v>
      </c>
      <c r="B2" s="823"/>
      <c r="C2" s="824"/>
    </row>
    <row r="3" spans="1:3" ht="12.75">
      <c r="A3" s="825">
        <v>40421</v>
      </c>
      <c r="B3" s="826"/>
      <c r="C3" s="827"/>
    </row>
    <row r="4" spans="1:3" ht="12.75">
      <c r="A4" s="828" t="s">
        <v>294</v>
      </c>
      <c r="B4" s="829"/>
      <c r="C4" s="830"/>
    </row>
    <row r="5" spans="1:3" ht="12.75">
      <c r="A5" s="828" t="s">
        <v>295</v>
      </c>
      <c r="B5" s="829"/>
      <c r="C5" s="830"/>
    </row>
    <row r="6" spans="1:3" ht="12.75">
      <c r="A6" s="4"/>
      <c r="B6" s="3"/>
      <c r="C6" s="5"/>
    </row>
    <row r="7" spans="1:3" ht="12.75">
      <c r="A7" s="15" t="s">
        <v>331</v>
      </c>
      <c r="B7" s="23">
        <v>40360</v>
      </c>
      <c r="C7" s="21">
        <v>425173.61</v>
      </c>
    </row>
    <row r="8" spans="1:3" ht="12.75">
      <c r="A8" s="4"/>
      <c r="B8" s="3"/>
      <c r="C8" s="19"/>
    </row>
    <row r="9" spans="1:3" ht="12.75">
      <c r="A9" s="6" t="s">
        <v>33</v>
      </c>
      <c r="B9" s="16"/>
      <c r="C9" s="21">
        <v>1047.99</v>
      </c>
    </row>
    <row r="10" spans="1:3" ht="13.5" thickBot="1">
      <c r="A10" s="4"/>
      <c r="B10" s="7"/>
      <c r="C10" s="19"/>
    </row>
    <row r="11" spans="1:3" ht="13.5" thickBot="1">
      <c r="A11" s="8" t="s">
        <v>296</v>
      </c>
      <c r="B11" s="30">
        <v>0</v>
      </c>
      <c r="C11" s="24"/>
    </row>
    <row r="12" spans="1:3" ht="13.5" thickBot="1">
      <c r="A12" s="8" t="s">
        <v>41</v>
      </c>
      <c r="B12" s="30">
        <v>1047</v>
      </c>
      <c r="C12" s="24"/>
    </row>
    <row r="13" spans="1:3" ht="13.5" thickBot="1">
      <c r="A13" s="9" t="s">
        <v>297</v>
      </c>
      <c r="B13" s="30">
        <v>0</v>
      </c>
      <c r="C13" s="25"/>
    </row>
    <row r="14" spans="1:3" ht="13.5" thickBot="1">
      <c r="A14" s="8" t="s">
        <v>57</v>
      </c>
      <c r="B14" s="31">
        <v>0</v>
      </c>
      <c r="C14" s="19"/>
    </row>
    <row r="15" spans="1:3" ht="12.75">
      <c r="A15" s="6" t="s">
        <v>43</v>
      </c>
      <c r="B15" s="20"/>
      <c r="C15" s="21">
        <v>-426221.6</v>
      </c>
    </row>
    <row r="16" spans="1:3" ht="13.5" thickBot="1">
      <c r="A16" s="4"/>
      <c r="B16" s="32"/>
      <c r="C16" s="19"/>
    </row>
    <row r="17" spans="1:3" ht="13.5" thickBot="1">
      <c r="A17" s="8" t="s">
        <v>59</v>
      </c>
      <c r="B17" s="33">
        <v>426006.43</v>
      </c>
      <c r="C17" s="24"/>
    </row>
    <row r="18" spans="1:3" ht="13.5" thickBot="1">
      <c r="A18" s="10" t="s">
        <v>298</v>
      </c>
      <c r="B18" s="33"/>
      <c r="C18" s="24"/>
    </row>
    <row r="19" spans="1:3" ht="13.5" thickBot="1">
      <c r="A19" s="8" t="s">
        <v>60</v>
      </c>
      <c r="B19" s="30">
        <v>-215.17</v>
      </c>
      <c r="C19" s="24"/>
    </row>
    <row r="20" spans="1:3" ht="12.75">
      <c r="A20" s="4"/>
      <c r="B20" s="3"/>
      <c r="C20" s="19"/>
    </row>
    <row r="21" spans="1:3" ht="12.75">
      <c r="A21" s="15" t="s">
        <v>332</v>
      </c>
      <c r="B21" s="23">
        <v>40390</v>
      </c>
      <c r="C21" s="21">
        <v>0</v>
      </c>
    </row>
    <row r="22" spans="1:3" ht="12.75">
      <c r="A22" s="4"/>
      <c r="B22" s="3"/>
      <c r="C22" s="19"/>
    </row>
    <row r="23" spans="1:3" ht="13.5" thickBot="1">
      <c r="A23" s="4"/>
      <c r="B23" s="7"/>
      <c r="C23" s="26"/>
    </row>
    <row r="24" spans="1:3" ht="13.5" thickBot="1">
      <c r="A24" s="8" t="s">
        <v>240</v>
      </c>
      <c r="B24" s="11"/>
      <c r="C24" s="27" t="s">
        <v>299</v>
      </c>
    </row>
    <row r="25" spans="1:3" ht="13.5" thickBot="1">
      <c r="A25" s="8" t="s">
        <v>241</v>
      </c>
      <c r="B25" s="11"/>
      <c r="C25" s="27">
        <v>0</v>
      </c>
    </row>
    <row r="26" spans="1:3" ht="13.5" thickBot="1">
      <c r="A26" s="8" t="s">
        <v>242</v>
      </c>
      <c r="B26" s="11"/>
      <c r="C26" s="27">
        <v>0</v>
      </c>
    </row>
    <row r="27" spans="1:3" ht="13.5" thickBot="1">
      <c r="A27" s="12"/>
      <c r="B27" s="13"/>
      <c r="C27" s="28"/>
    </row>
    <row r="28" spans="1:3" ht="14.25" thickBot="1" thickTop="1">
      <c r="A28" s="14" t="s">
        <v>53</v>
      </c>
      <c r="B28" s="22">
        <v>40390</v>
      </c>
      <c r="C28" s="29">
        <v>0</v>
      </c>
    </row>
    <row r="29" ht="13.5" thickTop="1"/>
  </sheetData>
  <sheetProtection/>
  <mergeCells count="4">
    <mergeCell ref="A2:C2"/>
    <mergeCell ref="A3:C3"/>
    <mergeCell ref="A4:C4"/>
    <mergeCell ref="A5:C5"/>
  </mergeCell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U28"/>
  <sheetViews>
    <sheetView view="pageBreakPreview" zoomScale="60" zoomScaleNormal="90" zoomScalePageLayoutView="0" workbookViewId="0" topLeftCell="A1">
      <selection activeCell="K23" sqref="K23"/>
    </sheetView>
  </sheetViews>
  <sheetFormatPr defaultColWidth="9.140625" defaultRowHeight="12.75"/>
  <cols>
    <col min="1" max="1" width="81.57421875" style="412" bestFit="1" customWidth="1"/>
    <col min="2" max="2" width="26.8515625" style="412" bestFit="1" customWidth="1"/>
    <col min="3" max="3" width="20.57421875" style="412" bestFit="1" customWidth="1"/>
    <col min="4" max="4" width="20.7109375" style="412" bestFit="1" customWidth="1"/>
    <col min="5" max="5" width="9.421875" style="413" bestFit="1" customWidth="1"/>
    <col min="6" max="6" width="19.00390625" style="412" bestFit="1" customWidth="1"/>
    <col min="7" max="8" width="17.28125" style="412" bestFit="1" customWidth="1"/>
    <col min="9" max="9" width="19.00390625" style="414" bestFit="1" customWidth="1"/>
    <col min="10" max="10" width="17.28125" style="412" bestFit="1" customWidth="1"/>
    <col min="11" max="13" width="19.00390625" style="412" bestFit="1" customWidth="1"/>
    <col min="14" max="15" width="17.28125" style="412" bestFit="1" customWidth="1"/>
    <col min="16" max="19" width="19.00390625" style="412" bestFit="1" customWidth="1"/>
    <col min="20" max="20" width="17.28125" style="412" bestFit="1" customWidth="1"/>
    <col min="21" max="21" width="26.57421875" style="412" bestFit="1" customWidth="1"/>
    <col min="22" max="16384" width="9.140625" style="412" customWidth="1"/>
  </cols>
  <sheetData>
    <row r="2" spans="1:21" ht="20.25">
      <c r="A2" s="411" t="s">
        <v>374</v>
      </c>
      <c r="U2" s="415" t="s">
        <v>101</v>
      </c>
    </row>
    <row r="3" ht="9.75" customHeight="1" thickBot="1">
      <c r="A3" s="416"/>
    </row>
    <row r="4" spans="1:21" ht="29.25" customHeight="1" thickBot="1">
      <c r="A4" s="831" t="s">
        <v>5</v>
      </c>
      <c r="B4" s="418" t="s">
        <v>15</v>
      </c>
      <c r="C4" s="418" t="s">
        <v>17</v>
      </c>
      <c r="D4" s="833" t="s">
        <v>18</v>
      </c>
      <c r="E4" s="834"/>
      <c r="F4" s="419" t="s">
        <v>335</v>
      </c>
      <c r="G4" s="419" t="s">
        <v>336</v>
      </c>
      <c r="H4" s="419" t="s">
        <v>337</v>
      </c>
      <c r="I4" s="420" t="s">
        <v>4</v>
      </c>
      <c r="J4" s="419" t="s">
        <v>20</v>
      </c>
      <c r="K4" s="419" t="s">
        <v>61</v>
      </c>
      <c r="L4" s="419" t="s">
        <v>23</v>
      </c>
      <c r="M4" s="420" t="s">
        <v>67</v>
      </c>
      <c r="N4" s="419" t="s">
        <v>288</v>
      </c>
      <c r="O4" s="419" t="s">
        <v>289</v>
      </c>
      <c r="P4" s="419" t="s">
        <v>290</v>
      </c>
      <c r="Q4" s="420" t="s">
        <v>67</v>
      </c>
      <c r="R4" s="419" t="s">
        <v>308</v>
      </c>
      <c r="S4" s="419" t="s">
        <v>311</v>
      </c>
      <c r="T4" s="419" t="s">
        <v>309</v>
      </c>
      <c r="U4" s="420" t="s">
        <v>67</v>
      </c>
    </row>
    <row r="5" spans="1:21" ht="26.25" customHeight="1" thickBot="1">
      <c r="A5" s="832"/>
      <c r="B5" s="421" t="s">
        <v>492</v>
      </c>
      <c r="C5" s="421" t="s">
        <v>16</v>
      </c>
      <c r="D5" s="421" t="s">
        <v>76</v>
      </c>
      <c r="E5" s="422" t="s">
        <v>7</v>
      </c>
      <c r="F5" s="423" t="s">
        <v>268</v>
      </c>
      <c r="G5" s="423" t="s">
        <v>269</v>
      </c>
      <c r="H5" s="423" t="s">
        <v>270</v>
      </c>
      <c r="I5" s="424" t="s">
        <v>111</v>
      </c>
      <c r="J5" s="423" t="s">
        <v>21</v>
      </c>
      <c r="K5" s="423" t="s">
        <v>22</v>
      </c>
      <c r="L5" s="423" t="s">
        <v>24</v>
      </c>
      <c r="M5" s="424" t="s">
        <v>68</v>
      </c>
      <c r="N5" s="423" t="s">
        <v>285</v>
      </c>
      <c r="O5" s="423" t="s">
        <v>275</v>
      </c>
      <c r="P5" s="423" t="s">
        <v>276</v>
      </c>
      <c r="Q5" s="424" t="s">
        <v>287</v>
      </c>
      <c r="R5" s="423" t="s">
        <v>356</v>
      </c>
      <c r="S5" s="423" t="s">
        <v>301</v>
      </c>
      <c r="T5" s="423" t="s">
        <v>357</v>
      </c>
      <c r="U5" s="424" t="s">
        <v>310</v>
      </c>
    </row>
    <row r="6" spans="1:21" ht="20.25">
      <c r="A6" s="417" t="s">
        <v>77</v>
      </c>
      <c r="B6" s="425"/>
      <c r="C6" s="426"/>
      <c r="D6" s="427"/>
      <c r="E6" s="428"/>
      <c r="F6" s="426"/>
      <c r="G6" s="427"/>
      <c r="H6" s="426"/>
      <c r="I6" s="429"/>
      <c r="J6" s="426"/>
      <c r="K6" s="427"/>
      <c r="L6" s="426"/>
      <c r="M6" s="430"/>
      <c r="N6" s="427"/>
      <c r="O6" s="427"/>
      <c r="P6" s="427"/>
      <c r="Q6" s="429"/>
      <c r="R6" s="624"/>
      <c r="S6" s="425"/>
      <c r="T6" s="427"/>
      <c r="U6" s="429"/>
    </row>
    <row r="7" spans="1:21" ht="20.25">
      <c r="A7" s="431" t="s">
        <v>497</v>
      </c>
      <c r="B7" s="432">
        <v>226009000</v>
      </c>
      <c r="C7" s="432">
        <v>226009000</v>
      </c>
      <c r="D7" s="433">
        <f>SUM(I7,M7,Q7,U7)</f>
        <v>176040194.82</v>
      </c>
      <c r="E7" s="434">
        <f>D7/B7</f>
        <v>0.778907896676681</v>
      </c>
      <c r="F7" s="435">
        <v>95421000</v>
      </c>
      <c r="G7" s="433">
        <v>1500000</v>
      </c>
      <c r="H7" s="433">
        <v>2508000</v>
      </c>
      <c r="I7" s="433">
        <f>SUM(F7:H7)</f>
        <v>99429000</v>
      </c>
      <c r="J7" s="433">
        <v>0</v>
      </c>
      <c r="K7" s="433">
        <v>75636000</v>
      </c>
      <c r="L7" s="433">
        <v>0</v>
      </c>
      <c r="M7" s="433">
        <f>SUM(J7:L7)</f>
        <v>75636000</v>
      </c>
      <c r="N7" s="433">
        <v>0</v>
      </c>
      <c r="O7" s="433">
        <v>975194.82</v>
      </c>
      <c r="P7" s="433">
        <v>0</v>
      </c>
      <c r="Q7" s="433">
        <f>SUM(N7:P7)</f>
        <v>975194.82</v>
      </c>
      <c r="R7" s="433">
        <v>0</v>
      </c>
      <c r="S7" s="433">
        <v>0</v>
      </c>
      <c r="T7" s="433">
        <v>0</v>
      </c>
      <c r="U7" s="433">
        <f>SUM(R7:T7)</f>
        <v>0</v>
      </c>
    </row>
    <row r="8" spans="1:21" ht="20.25">
      <c r="A8" s="431" t="s">
        <v>404</v>
      </c>
      <c r="B8" s="436">
        <v>47720783</v>
      </c>
      <c r="C8" s="437">
        <v>18214500</v>
      </c>
      <c r="D8" s="438">
        <f>SUM(I8,M8,Q8,U8)</f>
        <v>0</v>
      </c>
      <c r="E8" s="434">
        <f>D8/B8</f>
        <v>0</v>
      </c>
      <c r="F8" s="435">
        <v>0</v>
      </c>
      <c r="G8" s="438">
        <v>0</v>
      </c>
      <c r="H8" s="438">
        <v>0</v>
      </c>
      <c r="I8" s="438">
        <v>0</v>
      </c>
      <c r="J8" s="438">
        <v>0</v>
      </c>
      <c r="K8" s="438">
        <v>0</v>
      </c>
      <c r="L8" s="438">
        <v>6069000</v>
      </c>
      <c r="M8" s="438">
        <v>0</v>
      </c>
      <c r="N8" s="438">
        <v>0</v>
      </c>
      <c r="O8" s="438">
        <v>0</v>
      </c>
      <c r="P8" s="438">
        <v>0</v>
      </c>
      <c r="Q8" s="438">
        <v>0</v>
      </c>
      <c r="R8" s="438">
        <v>0</v>
      </c>
      <c r="S8" s="438">
        <v>0</v>
      </c>
      <c r="T8" s="438">
        <v>0</v>
      </c>
      <c r="U8" s="438">
        <v>0</v>
      </c>
    </row>
    <row r="9" spans="1:21" ht="21" thickBot="1">
      <c r="A9" s="439" t="s">
        <v>78</v>
      </c>
      <c r="B9" s="440">
        <v>21627000</v>
      </c>
      <c r="C9" s="440">
        <v>29089066</v>
      </c>
      <c r="D9" s="441">
        <f>SUM(I9,M9,Q9,U9)</f>
        <v>0</v>
      </c>
      <c r="E9" s="442">
        <v>0</v>
      </c>
      <c r="F9" s="443">
        <v>0</v>
      </c>
      <c r="G9" s="441">
        <v>0</v>
      </c>
      <c r="H9" s="441">
        <v>0</v>
      </c>
      <c r="I9" s="441">
        <v>0</v>
      </c>
      <c r="J9" s="441">
        <v>0</v>
      </c>
      <c r="K9" s="441">
        <v>0</v>
      </c>
      <c r="L9" s="441">
        <v>0</v>
      </c>
      <c r="M9" s="441">
        <v>0</v>
      </c>
      <c r="N9" s="441">
        <v>0</v>
      </c>
      <c r="O9" s="441">
        <v>0</v>
      </c>
      <c r="P9" s="441">
        <v>0</v>
      </c>
      <c r="Q9" s="441">
        <v>0</v>
      </c>
      <c r="R9" s="441">
        <v>0</v>
      </c>
      <c r="S9" s="441">
        <v>0</v>
      </c>
      <c r="T9" s="441">
        <v>0</v>
      </c>
      <c r="U9" s="441">
        <v>0</v>
      </c>
    </row>
    <row r="10" spans="1:21" ht="21" thickBot="1">
      <c r="A10" s="444" t="s">
        <v>4</v>
      </c>
      <c r="B10" s="445">
        <f>SUM(B7:B9)</f>
        <v>295356783</v>
      </c>
      <c r="C10" s="446">
        <f>SUM(C7:C9)</f>
        <v>273312566</v>
      </c>
      <c r="D10" s="447">
        <f>SUM(D7:D9)</f>
        <v>176040194.82</v>
      </c>
      <c r="E10" s="448">
        <f>D10/B10</f>
        <v>0.5960255695905247</v>
      </c>
      <c r="F10" s="446">
        <f>SUM(F7:F9)</f>
        <v>95421000</v>
      </c>
      <c r="G10" s="447">
        <f>SUM(G7:G9)</f>
        <v>1500000</v>
      </c>
      <c r="H10" s="447">
        <f aca="true" t="shared" si="0" ref="H10:U10">SUM(H7:H9)</f>
        <v>2508000</v>
      </c>
      <c r="I10" s="447">
        <f t="shared" si="0"/>
        <v>99429000</v>
      </c>
      <c r="J10" s="447">
        <f t="shared" si="0"/>
        <v>0</v>
      </c>
      <c r="K10" s="447">
        <f t="shared" si="0"/>
        <v>75636000</v>
      </c>
      <c r="L10" s="447">
        <f t="shared" si="0"/>
        <v>6069000</v>
      </c>
      <c r="M10" s="447">
        <f t="shared" si="0"/>
        <v>75636000</v>
      </c>
      <c r="N10" s="447">
        <f t="shared" si="0"/>
        <v>0</v>
      </c>
      <c r="O10" s="447">
        <f t="shared" si="0"/>
        <v>975194.82</v>
      </c>
      <c r="P10" s="447">
        <f t="shared" si="0"/>
        <v>0</v>
      </c>
      <c r="Q10" s="447">
        <f t="shared" si="0"/>
        <v>975194.82</v>
      </c>
      <c r="R10" s="447">
        <f t="shared" si="0"/>
        <v>0</v>
      </c>
      <c r="S10" s="447">
        <f t="shared" si="0"/>
        <v>0</v>
      </c>
      <c r="T10" s="447">
        <f t="shared" si="0"/>
        <v>0</v>
      </c>
      <c r="U10" s="447">
        <f t="shared" si="0"/>
        <v>0</v>
      </c>
    </row>
    <row r="11" spans="1:21" ht="20.25">
      <c r="A11" s="417" t="s">
        <v>79</v>
      </c>
      <c r="B11" s="425"/>
      <c r="C11" s="449"/>
      <c r="D11" s="427"/>
      <c r="E11" s="428"/>
      <c r="F11" s="426"/>
      <c r="G11" s="427"/>
      <c r="H11" s="426"/>
      <c r="I11" s="429"/>
      <c r="J11" s="426"/>
      <c r="K11" s="427"/>
      <c r="L11" s="426"/>
      <c r="M11" s="429"/>
      <c r="N11" s="427"/>
      <c r="O11" s="427"/>
      <c r="P11" s="450"/>
      <c r="Q11" s="429"/>
      <c r="R11" s="427"/>
      <c r="S11" s="427"/>
      <c r="T11" s="427"/>
      <c r="U11" s="429"/>
    </row>
    <row r="12" spans="1:21" ht="20.25">
      <c r="A12" s="431" t="s">
        <v>446</v>
      </c>
      <c r="B12" s="432">
        <v>226009000</v>
      </c>
      <c r="C12" s="432">
        <v>226009000</v>
      </c>
      <c r="D12" s="433">
        <f>SUM(I12,M12,Q12,U12)</f>
        <v>3557908.2600000002</v>
      </c>
      <c r="E12" s="434">
        <f>D12/B12</f>
        <v>0.015742329995708137</v>
      </c>
      <c r="F12" s="435">
        <v>104788</v>
      </c>
      <c r="G12" s="433">
        <v>215468.09</v>
      </c>
      <c r="H12" s="433">
        <v>139473.56</v>
      </c>
      <c r="I12" s="433">
        <f>SUM(F12:H12)</f>
        <v>459729.64999999997</v>
      </c>
      <c r="J12" s="433">
        <v>388011</v>
      </c>
      <c r="K12" s="433">
        <v>1063551.91</v>
      </c>
      <c r="L12" s="433">
        <v>1276355</v>
      </c>
      <c r="M12" s="433">
        <f>SUM(J12:L12)</f>
        <v>2727917.91</v>
      </c>
      <c r="N12" s="433">
        <v>258990.21</v>
      </c>
      <c r="O12" s="433">
        <v>111270.49</v>
      </c>
      <c r="P12" s="433">
        <v>0</v>
      </c>
      <c r="Q12" s="433">
        <f>SUM(N12:P12)</f>
        <v>370260.7</v>
      </c>
      <c r="R12" s="433">
        <v>0</v>
      </c>
      <c r="S12" s="433">
        <v>0</v>
      </c>
      <c r="T12" s="433">
        <v>0</v>
      </c>
      <c r="U12" s="433">
        <f>SUM(R12:T12)</f>
        <v>0</v>
      </c>
    </row>
    <row r="13" spans="1:21" ht="20.25">
      <c r="A13" s="431" t="s">
        <v>404</v>
      </c>
      <c r="B13" s="451">
        <v>47720783</v>
      </c>
      <c r="C13" s="452">
        <v>18214500</v>
      </c>
      <c r="D13" s="433">
        <f>SUM(I13,M13,Q13,U13)</f>
        <v>6482193</v>
      </c>
      <c r="E13" s="434">
        <f>D13/B13</f>
        <v>0.13583584745455665</v>
      </c>
      <c r="F13" s="435">
        <v>996460</v>
      </c>
      <c r="G13" s="433">
        <v>1983750</v>
      </c>
      <c r="H13" s="433">
        <v>6300</v>
      </c>
      <c r="I13" s="433">
        <f>SUM(F13:H13)</f>
        <v>2986510</v>
      </c>
      <c r="J13" s="433">
        <v>1500</v>
      </c>
      <c r="K13" s="433">
        <v>11725</v>
      </c>
      <c r="L13" s="433">
        <v>0</v>
      </c>
      <c r="M13" s="433">
        <f>SUM(J13:L13)</f>
        <v>13225</v>
      </c>
      <c r="N13" s="433">
        <v>2835360</v>
      </c>
      <c r="O13" s="433">
        <v>647098</v>
      </c>
      <c r="P13" s="433">
        <v>0</v>
      </c>
      <c r="Q13" s="433">
        <f>SUM(N13:P13)</f>
        <v>3482458</v>
      </c>
      <c r="R13" s="433">
        <v>0</v>
      </c>
      <c r="S13" s="433">
        <v>0</v>
      </c>
      <c r="T13" s="433">
        <v>0</v>
      </c>
      <c r="U13" s="433">
        <v>0</v>
      </c>
    </row>
    <row r="14" spans="1:21" ht="21" thickBot="1">
      <c r="A14" s="439" t="s">
        <v>78</v>
      </c>
      <c r="B14" s="440">
        <v>21627000</v>
      </c>
      <c r="C14" s="440">
        <v>29089066</v>
      </c>
      <c r="D14" s="441">
        <f>SUM(I14,M14,Q14,U14)</f>
        <v>0</v>
      </c>
      <c r="E14" s="442"/>
      <c r="F14" s="443">
        <v>0</v>
      </c>
      <c r="G14" s="441">
        <v>0</v>
      </c>
      <c r="H14" s="441">
        <v>0</v>
      </c>
      <c r="I14" s="433">
        <f>SUM(F14:H14)</f>
        <v>0</v>
      </c>
      <c r="J14" s="441">
        <v>0</v>
      </c>
      <c r="K14" s="441">
        <v>0</v>
      </c>
      <c r="L14" s="441">
        <v>0</v>
      </c>
      <c r="M14" s="441">
        <v>0</v>
      </c>
      <c r="N14" s="441">
        <v>0</v>
      </c>
      <c r="O14" s="441">
        <v>0</v>
      </c>
      <c r="P14" s="441">
        <v>0</v>
      </c>
      <c r="Q14" s="433">
        <f>SUM(N14:P14)</f>
        <v>0</v>
      </c>
      <c r="R14" s="441">
        <v>0</v>
      </c>
      <c r="S14" s="441">
        <v>0</v>
      </c>
      <c r="T14" s="441">
        <v>0</v>
      </c>
      <c r="U14" s="441">
        <v>0</v>
      </c>
    </row>
    <row r="15" spans="1:21" ht="21" thickBot="1">
      <c r="A15" s="444" t="s">
        <v>4</v>
      </c>
      <c r="B15" s="445">
        <f>SUM(B12:B14)</f>
        <v>295356783</v>
      </c>
      <c r="C15" s="446">
        <f>SUM(C12:C14)</f>
        <v>273312566</v>
      </c>
      <c r="D15" s="447">
        <f>SUM(D12:D14)</f>
        <v>10040101.26</v>
      </c>
      <c r="E15" s="448">
        <f>D15/B15</f>
        <v>0.03399312911665888</v>
      </c>
      <c r="F15" s="446">
        <f>SUM(F12:F14)</f>
        <v>1101248</v>
      </c>
      <c r="G15" s="447">
        <f>SUM(G12:G14)</f>
        <v>2199218.09</v>
      </c>
      <c r="H15" s="447">
        <f aca="true" t="shared" si="1" ref="H15:U15">SUM(H12:H14)</f>
        <v>145773.56</v>
      </c>
      <c r="I15" s="700">
        <f t="shared" si="1"/>
        <v>3446239.65</v>
      </c>
      <c r="J15" s="447">
        <f t="shared" si="1"/>
        <v>389511</v>
      </c>
      <c r="K15" s="447">
        <f t="shared" si="1"/>
        <v>1075276.91</v>
      </c>
      <c r="L15" s="447">
        <f>SUM(L12:L14)</f>
        <v>1276355</v>
      </c>
      <c r="M15" s="447">
        <f t="shared" si="1"/>
        <v>2741142.91</v>
      </c>
      <c r="N15" s="447">
        <f t="shared" si="1"/>
        <v>3094350.21</v>
      </c>
      <c r="O15" s="447">
        <f t="shared" si="1"/>
        <v>758368.49</v>
      </c>
      <c r="P15" s="447">
        <f t="shared" si="1"/>
        <v>0</v>
      </c>
      <c r="Q15" s="447">
        <f t="shared" si="1"/>
        <v>3852718.7</v>
      </c>
      <c r="R15" s="447">
        <f t="shared" si="1"/>
        <v>0</v>
      </c>
      <c r="S15" s="447">
        <f t="shared" si="1"/>
        <v>0</v>
      </c>
      <c r="T15" s="447">
        <f t="shared" si="1"/>
        <v>0</v>
      </c>
      <c r="U15" s="447">
        <f t="shared" si="1"/>
        <v>0</v>
      </c>
    </row>
    <row r="16" spans="3:12" ht="20.25">
      <c r="C16" s="453"/>
      <c r="F16" s="453"/>
      <c r="H16" s="453"/>
      <c r="J16" s="453"/>
      <c r="L16" s="453"/>
    </row>
    <row r="17" spans="3:12" ht="20.25">
      <c r="C17" s="453"/>
      <c r="F17" s="453"/>
      <c r="H17" s="453"/>
      <c r="J17" s="453"/>
      <c r="L17" s="453"/>
    </row>
    <row r="18" spans="6:12" ht="20.25">
      <c r="F18" s="453"/>
      <c r="H18" s="453"/>
      <c r="J18" s="453"/>
      <c r="L18" s="453"/>
    </row>
    <row r="20" ht="20.25">
      <c r="B20" s="454"/>
    </row>
    <row r="21" ht="20.25">
      <c r="B21" s="454"/>
    </row>
    <row r="22" spans="2:10" ht="20.25">
      <c r="B22" s="454"/>
      <c r="D22" s="626"/>
      <c r="J22" s="455"/>
    </row>
    <row r="23" spans="2:10" ht="20.25">
      <c r="B23" s="454"/>
      <c r="J23" s="455"/>
    </row>
    <row r="24" ht="20.25">
      <c r="B24" s="456"/>
    </row>
    <row r="25" spans="2:7" ht="20.25">
      <c r="B25" s="457"/>
      <c r="G25" s="455"/>
    </row>
    <row r="26" ht="20.25">
      <c r="B26" s="454"/>
    </row>
    <row r="27" ht="20.25">
      <c r="B27" s="457"/>
    </row>
    <row r="28" ht="20.25">
      <c r="B28" s="454"/>
    </row>
  </sheetData>
  <sheetProtection/>
  <mergeCells count="2">
    <mergeCell ref="A4:A5"/>
    <mergeCell ref="D4:E4"/>
  </mergeCells>
  <printOptions/>
  <pageMargins left="0.7480314960629921" right="0.7480314960629921" top="0.984251968503937" bottom="0.984251968503937" header="0.5118110236220472" footer="0.5118110236220472"/>
  <pageSetup fitToHeight="1" fitToWidth="1" horizontalDpi="600" verticalDpi="600" orientation="landscape" paperSize="9" scale="28" r:id="rId1"/>
</worksheet>
</file>

<file path=xl/worksheets/sheet9.xml><?xml version="1.0" encoding="utf-8"?>
<worksheet xmlns="http://schemas.openxmlformats.org/spreadsheetml/2006/main" xmlns:r="http://schemas.openxmlformats.org/officeDocument/2006/relationships">
  <sheetPr>
    <pageSetUpPr fitToPage="1"/>
  </sheetPr>
  <dimension ref="A1:U26"/>
  <sheetViews>
    <sheetView view="pageBreakPreview" zoomScale="60" zoomScalePageLayoutView="0" workbookViewId="0" topLeftCell="A1">
      <pane xSplit="4" ySplit="4" topLeftCell="G5" activePane="bottomRight" state="frozen"/>
      <selection pane="topLeft" activeCell="B27" sqref="B27:B28"/>
      <selection pane="topRight" activeCell="B27" sqref="B27:B28"/>
      <selection pane="bottomLeft" activeCell="B27" sqref="B27:B28"/>
      <selection pane="bottomRight" activeCell="K31" sqref="K31"/>
    </sheetView>
  </sheetViews>
  <sheetFormatPr defaultColWidth="9.140625" defaultRowHeight="12.75"/>
  <cols>
    <col min="1" max="1" width="34.7109375" style="265" customWidth="1"/>
    <col min="2" max="3" width="20.140625" style="265" bestFit="1" customWidth="1"/>
    <col min="4" max="4" width="19.7109375" style="265" bestFit="1" customWidth="1"/>
    <col min="5" max="5" width="7.28125" style="333" customWidth="1"/>
    <col min="6" max="6" width="18.421875" style="261" bestFit="1" customWidth="1"/>
    <col min="7" max="8" width="18.00390625" style="261" bestFit="1" customWidth="1"/>
    <col min="9" max="9" width="19.7109375" style="262" bestFit="1" customWidth="1"/>
    <col min="10" max="10" width="18.00390625" style="265" bestFit="1" customWidth="1"/>
    <col min="11" max="12" width="18.421875" style="265" bestFit="1" customWidth="1"/>
    <col min="13" max="13" width="18.421875" style="264" bestFit="1" customWidth="1"/>
    <col min="14" max="14" width="17.57421875" style="265" bestFit="1" customWidth="1"/>
    <col min="15" max="15" width="18.00390625" style="265" bestFit="1" customWidth="1"/>
    <col min="16" max="16" width="18.421875" style="265" bestFit="1" customWidth="1"/>
    <col min="17" max="17" width="19.140625" style="265" customWidth="1"/>
    <col min="18" max="18" width="18.421875" style="265" bestFit="1" customWidth="1"/>
    <col min="19" max="19" width="18.00390625" style="265" bestFit="1" customWidth="1"/>
    <col min="20" max="20" width="18.00390625" style="265" customWidth="1"/>
    <col min="21" max="21" width="24.00390625" style="265" bestFit="1" customWidth="1"/>
    <col min="22" max="16384" width="9.140625" style="265" customWidth="1"/>
  </cols>
  <sheetData>
    <row r="1" spans="1:21" ht="16.5" thickBot="1">
      <c r="A1" s="258" t="s">
        <v>334</v>
      </c>
      <c r="B1" s="259"/>
      <c r="C1" s="259"/>
      <c r="D1" s="259"/>
      <c r="E1" s="260"/>
      <c r="J1" s="263"/>
      <c r="K1" s="263"/>
      <c r="L1" s="263"/>
      <c r="U1" s="266" t="s">
        <v>445</v>
      </c>
    </row>
    <row r="2" spans="1:21" ht="16.5" thickBot="1">
      <c r="A2" s="835" t="s">
        <v>5</v>
      </c>
      <c r="B2" s="267" t="s">
        <v>15</v>
      </c>
      <c r="C2" s="267" t="s">
        <v>17</v>
      </c>
      <c r="D2" s="838" t="s">
        <v>18</v>
      </c>
      <c r="E2" s="839"/>
      <c r="F2" s="268" t="s">
        <v>335</v>
      </c>
      <c r="G2" s="268" t="s">
        <v>336</v>
      </c>
      <c r="H2" s="268" t="s">
        <v>337</v>
      </c>
      <c r="I2" s="269" t="s">
        <v>111</v>
      </c>
      <c r="J2" s="270" t="s">
        <v>20</v>
      </c>
      <c r="K2" s="271" t="s">
        <v>61</v>
      </c>
      <c r="L2" s="270" t="s">
        <v>23</v>
      </c>
      <c r="M2" s="269" t="s">
        <v>25</v>
      </c>
      <c r="N2" s="272" t="s">
        <v>281</v>
      </c>
      <c r="O2" s="273" t="s">
        <v>282</v>
      </c>
      <c r="P2" s="274" t="s">
        <v>283</v>
      </c>
      <c r="Q2" s="269" t="s">
        <v>284</v>
      </c>
      <c r="R2" s="272" t="s">
        <v>305</v>
      </c>
      <c r="S2" s="273" t="s">
        <v>306</v>
      </c>
      <c r="T2" s="274" t="s">
        <v>307</v>
      </c>
      <c r="U2" s="269" t="s">
        <v>303</v>
      </c>
    </row>
    <row r="3" spans="1:21" ht="15.75">
      <c r="A3" s="836"/>
      <c r="B3" s="275" t="s">
        <v>16</v>
      </c>
      <c r="C3" s="275" t="s">
        <v>16</v>
      </c>
      <c r="D3" s="276" t="s">
        <v>19</v>
      </c>
      <c r="E3" s="277" t="s">
        <v>19</v>
      </c>
      <c r="F3" s="271" t="s">
        <v>268</v>
      </c>
      <c r="G3" s="271" t="s">
        <v>269</v>
      </c>
      <c r="H3" s="271" t="s">
        <v>270</v>
      </c>
      <c r="I3" s="278" t="s">
        <v>318</v>
      </c>
      <c r="J3" s="270" t="s">
        <v>21</v>
      </c>
      <c r="K3" s="271" t="s">
        <v>22</v>
      </c>
      <c r="L3" s="270" t="s">
        <v>24</v>
      </c>
      <c r="M3" s="278" t="s">
        <v>62</v>
      </c>
      <c r="N3" s="270" t="s">
        <v>285</v>
      </c>
      <c r="O3" s="271" t="s">
        <v>275</v>
      </c>
      <c r="P3" s="270" t="s">
        <v>276</v>
      </c>
      <c r="Q3" s="278" t="s">
        <v>286</v>
      </c>
      <c r="R3" s="270" t="s">
        <v>300</v>
      </c>
      <c r="S3" s="271" t="s">
        <v>301</v>
      </c>
      <c r="T3" s="270"/>
      <c r="U3" s="278" t="s">
        <v>304</v>
      </c>
    </row>
    <row r="4" spans="1:21" ht="16.5" thickBot="1">
      <c r="A4" s="837"/>
      <c r="B4" s="279" t="s">
        <v>457</v>
      </c>
      <c r="C4" s="279" t="s">
        <v>457</v>
      </c>
      <c r="D4" s="280" t="s">
        <v>457</v>
      </c>
      <c r="E4" s="281" t="s">
        <v>7</v>
      </c>
      <c r="F4" s="282"/>
      <c r="G4" s="282"/>
      <c r="H4" s="282"/>
      <c r="I4" s="283"/>
      <c r="J4" s="284"/>
      <c r="K4" s="285"/>
      <c r="L4" s="284"/>
      <c r="M4" s="286"/>
      <c r="N4" s="284"/>
      <c r="O4" s="285"/>
      <c r="P4" s="284"/>
      <c r="Q4" s="286"/>
      <c r="R4" s="284"/>
      <c r="S4" s="285"/>
      <c r="T4" s="284"/>
      <c r="U4" s="286"/>
    </row>
    <row r="5" spans="1:21" ht="15.75">
      <c r="A5" s="287" t="s">
        <v>63</v>
      </c>
      <c r="B5" s="288"/>
      <c r="C5" s="289"/>
      <c r="D5" s="290"/>
      <c r="E5" s="291"/>
      <c r="F5" s="290"/>
      <c r="G5" s="290"/>
      <c r="H5" s="292"/>
      <c r="I5" s="293"/>
      <c r="J5" s="294"/>
      <c r="K5" s="295"/>
      <c r="L5" s="294"/>
      <c r="M5" s="296"/>
      <c r="N5" s="294"/>
      <c r="O5" s="295"/>
      <c r="P5" s="294"/>
      <c r="Q5" s="296"/>
      <c r="R5" s="294"/>
      <c r="S5" s="295"/>
      <c r="T5" s="294"/>
      <c r="U5" s="296"/>
    </row>
    <row r="6" spans="1:21" ht="15.75">
      <c r="A6" s="297" t="s">
        <v>343</v>
      </c>
      <c r="B6" s="298">
        <v>0</v>
      </c>
      <c r="C6" s="298">
        <v>0</v>
      </c>
      <c r="D6" s="299">
        <f aca="true" t="shared" si="0" ref="D6:D12">SUM(I6,M6,Q6,U6)</f>
        <v>0</v>
      </c>
      <c r="E6" s="300"/>
      <c r="F6" s="299"/>
      <c r="G6" s="301"/>
      <c r="H6" s="302"/>
      <c r="I6" s="303">
        <f aca="true" t="shared" si="1" ref="I6:I12">SUM(F6:H6)</f>
        <v>0</v>
      </c>
      <c r="J6" s="304">
        <v>0</v>
      </c>
      <c r="K6" s="305">
        <v>0</v>
      </c>
      <c r="L6" s="304">
        <v>0</v>
      </c>
      <c r="M6" s="306">
        <f aca="true" t="shared" si="2" ref="M6:M12">SUM(J6:L6)</f>
        <v>0</v>
      </c>
      <c r="N6" s="304">
        <v>0</v>
      </c>
      <c r="O6" s="304">
        <v>0</v>
      </c>
      <c r="P6" s="304">
        <v>0</v>
      </c>
      <c r="Q6" s="306">
        <f aca="true" t="shared" si="3" ref="Q6:Q12">SUM(N6:P6)</f>
        <v>0</v>
      </c>
      <c r="R6" s="304">
        <v>0</v>
      </c>
      <c r="S6" s="304">
        <v>0</v>
      </c>
      <c r="T6" s="304">
        <v>0</v>
      </c>
      <c r="U6" s="306">
        <f aca="true" t="shared" si="4" ref="U6:U12">SUM(R6:T6)</f>
        <v>0</v>
      </c>
    </row>
    <row r="7" spans="1:21" ht="15.75">
      <c r="A7" s="297" t="s">
        <v>344</v>
      </c>
      <c r="B7" s="307">
        <v>7803000</v>
      </c>
      <c r="C7" s="298">
        <v>6800501</v>
      </c>
      <c r="D7" s="299">
        <f t="shared" si="0"/>
        <v>4060068.4400000004</v>
      </c>
      <c r="E7" s="300">
        <f aca="true" t="shared" si="5" ref="E7:E13">D7/B7</f>
        <v>0.5203214712290145</v>
      </c>
      <c r="F7" s="299">
        <v>566345.61</v>
      </c>
      <c r="G7" s="301">
        <v>467414.42</v>
      </c>
      <c r="H7" s="302">
        <v>593946.57</v>
      </c>
      <c r="I7" s="303">
        <f t="shared" si="1"/>
        <v>1627706.6</v>
      </c>
      <c r="J7" s="304">
        <v>736.16</v>
      </c>
      <c r="K7" s="305">
        <v>1206260.17</v>
      </c>
      <c r="L7" s="304">
        <v>73004.9</v>
      </c>
      <c r="M7" s="306">
        <f t="shared" si="2"/>
        <v>1280001.2299999997</v>
      </c>
      <c r="N7" s="304">
        <v>654006.93</v>
      </c>
      <c r="O7" s="304">
        <v>498353.68</v>
      </c>
      <c r="P7" s="304">
        <v>0</v>
      </c>
      <c r="Q7" s="306">
        <f t="shared" si="3"/>
        <v>1152360.61</v>
      </c>
      <c r="R7" s="304">
        <v>0</v>
      </c>
      <c r="S7" s="304">
        <v>0</v>
      </c>
      <c r="T7" s="304">
        <v>0</v>
      </c>
      <c r="U7" s="306">
        <f t="shared" si="4"/>
        <v>0</v>
      </c>
    </row>
    <row r="8" spans="1:21" ht="15.75">
      <c r="A8" s="297" t="s">
        <v>345</v>
      </c>
      <c r="B8" s="307">
        <v>295356783</v>
      </c>
      <c r="C8" s="298">
        <v>273312566</v>
      </c>
      <c r="D8" s="299">
        <f t="shared" si="0"/>
        <v>188061448.42</v>
      </c>
      <c r="E8" s="300">
        <f t="shared" si="5"/>
        <v>0.6367263568820763</v>
      </c>
      <c r="F8" s="299">
        <v>94229313.13</v>
      </c>
      <c r="G8" s="301">
        <v>61718.09</v>
      </c>
      <c r="H8" s="302">
        <v>18274010.23</v>
      </c>
      <c r="I8" s="303">
        <f t="shared" si="1"/>
        <v>112565041.45</v>
      </c>
      <c r="J8" s="304">
        <v>66559.09</v>
      </c>
      <c r="K8" s="305">
        <v>75393792.35</v>
      </c>
      <c r="L8" s="304">
        <v>-94786.67</v>
      </c>
      <c r="M8" s="306">
        <f t="shared" si="2"/>
        <v>75365564.77</v>
      </c>
      <c r="N8" s="304">
        <v>61331.46</v>
      </c>
      <c r="O8" s="304">
        <v>69510.74</v>
      </c>
      <c r="P8" s="304">
        <v>0</v>
      </c>
      <c r="Q8" s="306">
        <f t="shared" si="3"/>
        <v>130842.20000000001</v>
      </c>
      <c r="R8" s="304">
        <v>0</v>
      </c>
      <c r="S8" s="304">
        <v>0</v>
      </c>
      <c r="T8" s="304">
        <v>0</v>
      </c>
      <c r="U8" s="306">
        <f t="shared" si="4"/>
        <v>0</v>
      </c>
    </row>
    <row r="9" spans="1:21" ht="15.75">
      <c r="A9" s="297" t="s">
        <v>346</v>
      </c>
      <c r="B9" s="307">
        <v>3034920</v>
      </c>
      <c r="C9" s="298">
        <v>2059644</v>
      </c>
      <c r="D9" s="299">
        <f t="shared" si="0"/>
        <v>1468558.37</v>
      </c>
      <c r="E9" s="300">
        <f t="shared" si="5"/>
        <v>0.4838870118487473</v>
      </c>
      <c r="F9" s="299">
        <v>116153.68</v>
      </c>
      <c r="G9" s="301">
        <v>404774.82</v>
      </c>
      <c r="H9" s="302">
        <v>191262.74</v>
      </c>
      <c r="I9" s="303">
        <f t="shared" si="1"/>
        <v>712191.24</v>
      </c>
      <c r="J9" s="304">
        <v>65291.57</v>
      </c>
      <c r="K9" s="305">
        <v>135640.52</v>
      </c>
      <c r="L9" s="304">
        <v>217035.98</v>
      </c>
      <c r="M9" s="306">
        <f t="shared" si="2"/>
        <v>417968.07</v>
      </c>
      <c r="N9" s="304">
        <v>168364.51</v>
      </c>
      <c r="O9" s="304">
        <v>170034.55</v>
      </c>
      <c r="P9" s="304">
        <v>0</v>
      </c>
      <c r="Q9" s="306">
        <f t="shared" si="3"/>
        <v>338399.06</v>
      </c>
      <c r="R9" s="304">
        <v>0</v>
      </c>
      <c r="S9" s="304">
        <v>0</v>
      </c>
      <c r="T9" s="304">
        <v>0</v>
      </c>
      <c r="U9" s="306">
        <f t="shared" si="4"/>
        <v>0</v>
      </c>
    </row>
    <row r="10" spans="1:21" ht="15.75">
      <c r="A10" s="297" t="s">
        <v>347</v>
      </c>
      <c r="B10" s="307">
        <v>711960</v>
      </c>
      <c r="C10" s="298">
        <v>694668</v>
      </c>
      <c r="D10" s="299">
        <f t="shared" si="0"/>
        <v>406565.23</v>
      </c>
      <c r="E10" s="300">
        <f t="shared" si="5"/>
        <v>0.5710506629585932</v>
      </c>
      <c r="F10" s="299">
        <v>66753.48</v>
      </c>
      <c r="G10" s="301">
        <v>74146.25</v>
      </c>
      <c r="H10" s="302">
        <v>44360.08</v>
      </c>
      <c r="I10" s="303">
        <f t="shared" si="1"/>
        <v>185259.81</v>
      </c>
      <c r="J10" s="304">
        <v>55605.72</v>
      </c>
      <c r="K10" s="305">
        <v>64802.62</v>
      </c>
      <c r="L10" s="304">
        <v>32473.1</v>
      </c>
      <c r="M10" s="306">
        <f t="shared" si="2"/>
        <v>152881.44</v>
      </c>
      <c r="N10" s="304">
        <v>29022.75</v>
      </c>
      <c r="O10" s="304">
        <v>39401.23</v>
      </c>
      <c r="P10" s="304">
        <v>0</v>
      </c>
      <c r="Q10" s="306">
        <f t="shared" si="3"/>
        <v>68423.98000000001</v>
      </c>
      <c r="R10" s="304">
        <v>0</v>
      </c>
      <c r="S10" s="304">
        <v>0</v>
      </c>
      <c r="T10" s="304">
        <v>0</v>
      </c>
      <c r="U10" s="306">
        <f t="shared" si="4"/>
        <v>0</v>
      </c>
    </row>
    <row r="11" spans="1:21" ht="15.75">
      <c r="A11" s="297" t="s">
        <v>348</v>
      </c>
      <c r="B11" s="307">
        <v>61902213</v>
      </c>
      <c r="C11" s="298">
        <v>62182230</v>
      </c>
      <c r="D11" s="299">
        <f t="shared" si="0"/>
        <v>30662068.68</v>
      </c>
      <c r="E11" s="300">
        <f t="shared" si="5"/>
        <v>0.49533073526789745</v>
      </c>
      <c r="F11" s="299">
        <v>0</v>
      </c>
      <c r="G11" s="301">
        <v>5517515.3</v>
      </c>
      <c r="H11" s="302">
        <v>5434423.14</v>
      </c>
      <c r="I11" s="303">
        <f t="shared" si="1"/>
        <v>10951938.44</v>
      </c>
      <c r="J11" s="304">
        <v>0</v>
      </c>
      <c r="K11" s="305">
        <v>4863101.66</v>
      </c>
      <c r="L11" s="304">
        <v>0</v>
      </c>
      <c r="M11" s="306">
        <f t="shared" si="2"/>
        <v>4863101.66</v>
      </c>
      <c r="N11" s="304">
        <v>14847028.58</v>
      </c>
      <c r="O11" s="304">
        <v>0</v>
      </c>
      <c r="P11" s="304">
        <v>0</v>
      </c>
      <c r="Q11" s="306">
        <f t="shared" si="3"/>
        <v>14847028.58</v>
      </c>
      <c r="R11" s="304">
        <v>0</v>
      </c>
      <c r="S11" s="304">
        <v>0</v>
      </c>
      <c r="T11" s="304">
        <v>0</v>
      </c>
      <c r="U11" s="306">
        <f t="shared" si="4"/>
        <v>0</v>
      </c>
    </row>
    <row r="12" spans="1:21" ht="16.5" thickBot="1">
      <c r="A12" s="297" t="s">
        <v>349</v>
      </c>
      <c r="B12" s="307">
        <v>10516690</v>
      </c>
      <c r="C12" s="298">
        <v>11485913</v>
      </c>
      <c r="D12" s="299">
        <f t="shared" si="0"/>
        <v>6723706.63</v>
      </c>
      <c r="E12" s="300">
        <f t="shared" si="5"/>
        <v>0.6393367713605707</v>
      </c>
      <c r="F12" s="308">
        <v>1073119</v>
      </c>
      <c r="G12" s="309">
        <v>891336</v>
      </c>
      <c r="H12" s="310">
        <v>897653.93</v>
      </c>
      <c r="I12" s="311">
        <f t="shared" si="1"/>
        <v>2862108.93</v>
      </c>
      <c r="J12" s="312">
        <v>908522</v>
      </c>
      <c r="K12" s="313">
        <v>885807</v>
      </c>
      <c r="L12" s="312">
        <v>837866</v>
      </c>
      <c r="M12" s="306">
        <f t="shared" si="2"/>
        <v>2632195</v>
      </c>
      <c r="N12" s="312">
        <v>602339.79</v>
      </c>
      <c r="O12" s="304">
        <v>627062.91</v>
      </c>
      <c r="P12" s="304">
        <v>0</v>
      </c>
      <c r="Q12" s="306">
        <f t="shared" si="3"/>
        <v>1229402.7000000002</v>
      </c>
      <c r="R12" s="312">
        <v>0</v>
      </c>
      <c r="S12" s="314">
        <v>0</v>
      </c>
      <c r="T12" s="304">
        <v>0</v>
      </c>
      <c r="U12" s="306">
        <f t="shared" si="4"/>
        <v>0</v>
      </c>
    </row>
    <row r="13" spans="1:21" ht="16.5" thickBot="1">
      <c r="A13" s="315" t="s">
        <v>64</v>
      </c>
      <c r="B13" s="316">
        <f>SUM(B6:B12)</f>
        <v>379325566</v>
      </c>
      <c r="C13" s="316">
        <f>SUM(C6:C12)</f>
        <v>356535522</v>
      </c>
      <c r="D13" s="317">
        <f>SUM(D6:D12)</f>
        <v>231382415.76999998</v>
      </c>
      <c r="E13" s="318">
        <f t="shared" si="5"/>
        <v>0.609983709270996</v>
      </c>
      <c r="F13" s="316">
        <f aca="true" t="shared" si="6" ref="F13:O13">SUM(F6:F12)</f>
        <v>96051684.9</v>
      </c>
      <c r="G13" s="316">
        <f t="shared" si="6"/>
        <v>7416904.88</v>
      </c>
      <c r="H13" s="316">
        <f t="shared" si="6"/>
        <v>25435656.689999998</v>
      </c>
      <c r="I13" s="319">
        <f t="shared" si="6"/>
        <v>128904246.47</v>
      </c>
      <c r="J13" s="317">
        <f t="shared" si="6"/>
        <v>1096714.54</v>
      </c>
      <c r="K13" s="320">
        <f t="shared" si="6"/>
        <v>82549404.32</v>
      </c>
      <c r="L13" s="320">
        <f t="shared" si="6"/>
        <v>1065593.31</v>
      </c>
      <c r="M13" s="321">
        <f>SUM(M6:M12)</f>
        <v>84711712.16999999</v>
      </c>
      <c r="N13" s="317">
        <f t="shared" si="6"/>
        <v>16362094.02</v>
      </c>
      <c r="O13" s="317">
        <f t="shared" si="6"/>
        <v>1404363.1099999999</v>
      </c>
      <c r="P13" s="317">
        <v>0</v>
      </c>
      <c r="Q13" s="321">
        <f>SUM(Q6:Q12)</f>
        <v>17766457.13</v>
      </c>
      <c r="R13" s="321">
        <v>0</v>
      </c>
      <c r="S13" s="317">
        <v>0</v>
      </c>
      <c r="T13" s="317">
        <v>0</v>
      </c>
      <c r="U13" s="321">
        <f>SUM(U6:U12)</f>
        <v>0</v>
      </c>
    </row>
    <row r="14" spans="1:21" ht="16.5" thickTop="1">
      <c r="A14" s="287" t="s">
        <v>65</v>
      </c>
      <c r="B14" s="298"/>
      <c r="C14" s="305"/>
      <c r="D14" s="299"/>
      <c r="E14" s="300"/>
      <c r="F14" s="299"/>
      <c r="G14" s="301"/>
      <c r="H14" s="302"/>
      <c r="I14" s="322"/>
      <c r="J14" s="294"/>
      <c r="K14" s="323">
        <v>0</v>
      </c>
      <c r="L14" s="294">
        <v>0</v>
      </c>
      <c r="M14" s="296"/>
      <c r="N14" s="294">
        <v>0</v>
      </c>
      <c r="O14" s="295">
        <v>0</v>
      </c>
      <c r="P14" s="304">
        <v>0</v>
      </c>
      <c r="Q14" s="296"/>
      <c r="R14" s="294">
        <v>0</v>
      </c>
      <c r="S14" s="273">
        <v>0</v>
      </c>
      <c r="T14" s="304">
        <v>0</v>
      </c>
      <c r="U14" s="296"/>
    </row>
    <row r="15" spans="1:21" ht="15.75">
      <c r="A15" s="297" t="s">
        <v>338</v>
      </c>
      <c r="B15" s="324">
        <v>246497554</v>
      </c>
      <c r="C15" s="324">
        <v>206233003</v>
      </c>
      <c r="D15" s="325">
        <f>SUM(I15,M15,Q15,U15)</f>
        <v>141036622.04000002</v>
      </c>
      <c r="E15" s="300">
        <f aca="true" t="shared" si="7" ref="E15:E20">D15/B15</f>
        <v>0.5721623592256823</v>
      </c>
      <c r="F15" s="298">
        <v>18106811.01</v>
      </c>
      <c r="G15" s="326">
        <v>20664411.1</v>
      </c>
      <c r="H15" s="294">
        <v>18225206.92</v>
      </c>
      <c r="I15" s="327">
        <f>SUM(F15:H15)</f>
        <v>56996429.03</v>
      </c>
      <c r="J15" s="312">
        <v>16089740</v>
      </c>
      <c r="K15" s="305">
        <v>15957798.77</v>
      </c>
      <c r="L15" s="304">
        <v>18781681.35</v>
      </c>
      <c r="M15" s="328">
        <f>SUM(J15:L15)</f>
        <v>50829220.120000005</v>
      </c>
      <c r="N15" s="312">
        <v>16299261.91</v>
      </c>
      <c r="O15" s="304">
        <v>16911710.98</v>
      </c>
      <c r="P15" s="304">
        <v>0</v>
      </c>
      <c r="Q15" s="328">
        <f>SUM(N15:P15)</f>
        <v>33210972.89</v>
      </c>
      <c r="R15" s="312">
        <v>0</v>
      </c>
      <c r="S15" s="298">
        <v>0</v>
      </c>
      <c r="T15" s="304">
        <v>0</v>
      </c>
      <c r="U15" s="328">
        <f>SUM(R15:T15)</f>
        <v>0</v>
      </c>
    </row>
    <row r="16" spans="1:21" ht="15.75">
      <c r="A16" s="297" t="s">
        <v>339</v>
      </c>
      <c r="B16" s="298">
        <v>97867972</v>
      </c>
      <c r="C16" s="298">
        <v>113436030</v>
      </c>
      <c r="D16" s="325">
        <f>SUM(I16,M16,Q16,U16)</f>
        <v>56591925.120000005</v>
      </c>
      <c r="E16" s="300">
        <f t="shared" si="7"/>
        <v>0.5782476530728562</v>
      </c>
      <c r="F16" s="325">
        <v>5394140.35</v>
      </c>
      <c r="G16" s="329">
        <v>7789702</v>
      </c>
      <c r="H16" s="294">
        <v>5683454.28</v>
      </c>
      <c r="I16" s="327">
        <f>SUM(F16:H16)</f>
        <v>18867296.63</v>
      </c>
      <c r="J16" s="312">
        <v>7158986.2</v>
      </c>
      <c r="K16" s="313">
        <v>6927416.99</v>
      </c>
      <c r="L16" s="312">
        <v>9435629.46</v>
      </c>
      <c r="M16" s="328">
        <f>SUM(J16:L16)</f>
        <v>23522032.650000002</v>
      </c>
      <c r="N16" s="312">
        <v>5126247.5</v>
      </c>
      <c r="O16" s="304">
        <v>9076348.34</v>
      </c>
      <c r="P16" s="304">
        <v>0</v>
      </c>
      <c r="Q16" s="328">
        <f>SUM(N16:P16)</f>
        <v>14202595.84</v>
      </c>
      <c r="R16" s="312">
        <v>0</v>
      </c>
      <c r="S16" s="298">
        <v>0</v>
      </c>
      <c r="T16" s="304">
        <v>0</v>
      </c>
      <c r="U16" s="328">
        <f>SUM(R16:T16)</f>
        <v>0</v>
      </c>
    </row>
    <row r="17" spans="1:21" ht="15.75">
      <c r="A17" s="297" t="s">
        <v>340</v>
      </c>
      <c r="B17" s="324">
        <v>4729894</v>
      </c>
      <c r="C17" s="324">
        <v>4177276</v>
      </c>
      <c r="D17" s="325">
        <f>SUM(I17,M17,Q17,U17)</f>
        <v>2609674.85</v>
      </c>
      <c r="E17" s="300">
        <f t="shared" si="7"/>
        <v>0.5517406626871554</v>
      </c>
      <c r="F17" s="699">
        <v>157279.2</v>
      </c>
      <c r="G17" s="698">
        <v>374134.97</v>
      </c>
      <c r="H17" s="294">
        <v>266431.23</v>
      </c>
      <c r="I17" s="327">
        <f>SUM(F17:H17)</f>
        <v>797845.3999999999</v>
      </c>
      <c r="J17" s="312">
        <v>208415.07</v>
      </c>
      <c r="K17" s="313">
        <v>494179.29</v>
      </c>
      <c r="L17" s="312">
        <v>413154.96</v>
      </c>
      <c r="M17" s="328">
        <f>SUM(J17:L17)</f>
        <v>1115749.32</v>
      </c>
      <c r="N17" s="312">
        <v>576505.39</v>
      </c>
      <c r="O17" s="304">
        <v>119574.74</v>
      </c>
      <c r="P17" s="304">
        <v>0</v>
      </c>
      <c r="Q17" s="328">
        <f>SUM(N17:P17)</f>
        <v>696080.13</v>
      </c>
      <c r="R17" s="312">
        <v>0</v>
      </c>
      <c r="S17" s="330">
        <v>0</v>
      </c>
      <c r="T17" s="304">
        <v>0</v>
      </c>
      <c r="U17" s="328">
        <f>SUM(R17:T17)</f>
        <v>0</v>
      </c>
    </row>
    <row r="18" spans="1:21" ht="15.75">
      <c r="A18" s="297" t="s">
        <v>341</v>
      </c>
      <c r="B18" s="298">
        <v>15953232</v>
      </c>
      <c r="C18" s="298">
        <v>25402041</v>
      </c>
      <c r="D18" s="325">
        <f>SUM(I18,M18,Q18,U18)</f>
        <v>15657343.120000001</v>
      </c>
      <c r="E18" s="300">
        <f t="shared" si="7"/>
        <v>0.9814527313336885</v>
      </c>
      <c r="F18" s="325">
        <v>0</v>
      </c>
      <c r="G18" s="329">
        <v>2149994.95</v>
      </c>
      <c r="H18" s="294">
        <v>2162506.16</v>
      </c>
      <c r="I18" s="327">
        <f>SUM(F18:H18)</f>
        <v>4312501.11</v>
      </c>
      <c r="J18" s="312">
        <v>2243946.24</v>
      </c>
      <c r="K18" s="313">
        <v>2217948.21</v>
      </c>
      <c r="L18" s="312">
        <v>0</v>
      </c>
      <c r="M18" s="328">
        <f>SUM(J18:L18)</f>
        <v>4461894.45</v>
      </c>
      <c r="N18" s="312">
        <v>4440980.41</v>
      </c>
      <c r="O18" s="304">
        <v>2441967.15</v>
      </c>
      <c r="P18" s="304">
        <v>0</v>
      </c>
      <c r="Q18" s="328">
        <f>SUM(N18:P18)</f>
        <v>6882947.5600000005</v>
      </c>
      <c r="R18" s="312">
        <v>0</v>
      </c>
      <c r="S18" s="298">
        <v>0</v>
      </c>
      <c r="T18" s="304">
        <v>0</v>
      </c>
      <c r="U18" s="328">
        <f>SUM(R18:T18)</f>
        <v>0</v>
      </c>
    </row>
    <row r="19" spans="1:21" ht="16.5" thickBot="1">
      <c r="A19" s="297" t="s">
        <v>342</v>
      </c>
      <c r="B19" s="324">
        <v>2500000</v>
      </c>
      <c r="C19" s="324">
        <v>2000000</v>
      </c>
      <c r="D19" s="308">
        <f>SUM(I19,M19,Q19,U19)</f>
        <v>0</v>
      </c>
      <c r="E19" s="300">
        <f t="shared" si="7"/>
        <v>0</v>
      </c>
      <c r="F19" s="308">
        <v>0</v>
      </c>
      <c r="G19" s="309">
        <v>0</v>
      </c>
      <c r="H19" s="310">
        <v>0</v>
      </c>
      <c r="I19" s="311">
        <f>SUM(F19:H19)</f>
        <v>0</v>
      </c>
      <c r="J19" s="312"/>
      <c r="K19" s="313">
        <v>0</v>
      </c>
      <c r="L19" s="312">
        <v>0</v>
      </c>
      <c r="M19" s="328">
        <f>SUM(J19:L19)</f>
        <v>0</v>
      </c>
      <c r="N19" s="312">
        <v>0</v>
      </c>
      <c r="O19" s="304">
        <v>0</v>
      </c>
      <c r="P19" s="304">
        <v>0</v>
      </c>
      <c r="Q19" s="328">
        <f>SUM(N19:P19)</f>
        <v>0</v>
      </c>
      <c r="R19" s="312">
        <v>0</v>
      </c>
      <c r="S19" s="314">
        <v>0</v>
      </c>
      <c r="T19" s="304">
        <v>0</v>
      </c>
      <c r="U19" s="328">
        <f>SUM(R19:T19)</f>
        <v>0</v>
      </c>
    </row>
    <row r="20" spans="1:21" ht="16.5" thickBot="1">
      <c r="A20" s="331" t="s">
        <v>66</v>
      </c>
      <c r="B20" s="316">
        <f>SUM(B15:B19)</f>
        <v>367548652</v>
      </c>
      <c r="C20" s="317">
        <f>SUM(C15:C19)</f>
        <v>351248350</v>
      </c>
      <c r="D20" s="317">
        <f>SUM(D15:D19)</f>
        <v>215895565.13000003</v>
      </c>
      <c r="E20" s="332">
        <f t="shared" si="7"/>
        <v>0.587393162660817</v>
      </c>
      <c r="F20" s="317">
        <f aca="true" t="shared" si="8" ref="F20:M20">SUM(F15:F19)</f>
        <v>23658230.56</v>
      </c>
      <c r="G20" s="320">
        <f t="shared" si="8"/>
        <v>30978243.02</v>
      </c>
      <c r="H20" s="317">
        <f t="shared" si="8"/>
        <v>26337598.590000004</v>
      </c>
      <c r="I20" s="319">
        <f t="shared" si="8"/>
        <v>80974072.17</v>
      </c>
      <c r="J20" s="317">
        <f>SUM(J15:J19)</f>
        <v>25701087.509999998</v>
      </c>
      <c r="K20" s="320">
        <f t="shared" si="8"/>
        <v>25597343.259999998</v>
      </c>
      <c r="L20" s="317">
        <f t="shared" si="8"/>
        <v>28630465.770000003</v>
      </c>
      <c r="M20" s="321">
        <f t="shared" si="8"/>
        <v>79928896.54</v>
      </c>
      <c r="N20" s="317">
        <f aca="true" t="shared" si="9" ref="N20:U20">SUM(N15:N19)</f>
        <v>26442995.21</v>
      </c>
      <c r="O20" s="317">
        <f t="shared" si="9"/>
        <v>28549601.209999997</v>
      </c>
      <c r="P20" s="317">
        <f t="shared" si="9"/>
        <v>0</v>
      </c>
      <c r="Q20" s="321">
        <f t="shared" si="9"/>
        <v>54992596.42000001</v>
      </c>
      <c r="R20" s="317">
        <f t="shared" si="9"/>
        <v>0</v>
      </c>
      <c r="S20" s="317">
        <f t="shared" si="9"/>
        <v>0</v>
      </c>
      <c r="T20" s="317">
        <f t="shared" si="9"/>
        <v>0</v>
      </c>
      <c r="U20" s="321">
        <f t="shared" si="9"/>
        <v>0</v>
      </c>
    </row>
    <row r="21" spans="7:11" ht="16.5" thickTop="1">
      <c r="G21" s="333"/>
      <c r="I21" s="334"/>
      <c r="K21" s="333"/>
    </row>
    <row r="26" ht="15.75">
      <c r="N26" s="335"/>
    </row>
  </sheetData>
  <sheetProtection/>
  <mergeCells count="2">
    <mergeCell ref="A2:A4"/>
    <mergeCell ref="D2:E2"/>
  </mergeCells>
  <dataValidations count="1">
    <dataValidation type="whole" allowBlank="1" showInputMessage="1" showErrorMessage="1" error="Enter a whole number" sqref="F17">
      <formula1>-999999999999</formula1>
      <formula2>999999999999</formula2>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LebonaM</dc:creator>
  <cp:keywords/>
  <dc:description/>
  <cp:lastModifiedBy>Tshwanelom</cp:lastModifiedBy>
  <cp:lastPrinted>2013-03-18T12:13:42Z</cp:lastPrinted>
  <dcterms:created xsi:type="dcterms:W3CDTF">2010-02-02T06:11:23Z</dcterms:created>
  <dcterms:modified xsi:type="dcterms:W3CDTF">2013-04-05T09:36:01Z</dcterms:modified>
  <cp:category/>
  <cp:version/>
  <cp:contentType/>
  <cp:contentStatus/>
</cp:coreProperties>
</file>